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codeName="ThisWorkbook" defaultThemeVersion="166925"/>
  <mc:AlternateContent xmlns:mc="http://schemas.openxmlformats.org/markup-compatibility/2006">
    <mc:Choice Requires="x15">
      <x15ac:absPath xmlns:x15ac="http://schemas.microsoft.com/office/spreadsheetml/2010/11/ac" url="D:\temp\"/>
    </mc:Choice>
  </mc:AlternateContent>
  <xr:revisionPtr revIDLastSave="0" documentId="13_ncr:1_{08DF3034-DE25-441B-B59B-8E1409040541}" xr6:coauthVersionLast="45" xr6:coauthVersionMax="45" xr10:uidLastSave="{00000000-0000-0000-0000-000000000000}"/>
  <bookViews>
    <workbookView xWindow="2340" yWindow="0" windowWidth="25425" windowHeight="16200" activeTab="3" xr2:uid="{C71B4D13-C145-4B67-BE5A-F49321B3A295}"/>
  </bookViews>
  <sheets>
    <sheet name="Werkblad (lijstjes etc.)" sheetId="12" r:id="rId1"/>
    <sheet name="Algemeen" sheetId="5" r:id="rId2"/>
    <sheet name="WMS en WFS" sheetId="13" r:id="rId3"/>
    <sheet name="WMS - Styling" sheetId="17" r:id="rId4"/>
    <sheet name="Atomfeed" sheetId="22" r:id="rId5"/>
    <sheet name="PDOK Website" sheetId="19" r:id="rId6"/>
    <sheet name="Aanlevering" sheetId="24" r:id="rId7"/>
    <sheet name="Checklist" sheetId="23" r:id="rId8"/>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6" i="17" l="1"/>
  <c r="B5" i="17"/>
  <c r="E12" i="22"/>
  <c r="E13" i="22"/>
  <c r="E14" i="22"/>
  <c r="D13" i="22"/>
  <c r="D14" i="22"/>
  <c r="D15" i="22"/>
  <c r="B13" i="22"/>
  <c r="B14" i="22"/>
  <c r="B15" i="22"/>
  <c r="C16" i="13"/>
  <c r="C15" i="13"/>
  <c r="C26" i="22" l="1"/>
  <c r="C8" i="22"/>
  <c r="I7" i="12"/>
  <c r="C27" i="22" s="1"/>
  <c r="C3" i="19"/>
  <c r="K48" i="12"/>
  <c r="L48" i="12" s="1"/>
  <c r="M48" i="12" s="1"/>
  <c r="F29" i="22" s="1"/>
  <c r="E29" i="22"/>
  <c r="D29" i="22"/>
  <c r="D5" i="24" l="1"/>
  <c r="C6" i="13"/>
  <c r="G29" i="22"/>
  <c r="G13" i="22"/>
  <c r="G14" i="22"/>
  <c r="G15" i="22"/>
  <c r="G12" i="22"/>
  <c r="D12" i="22"/>
  <c r="H9" i="12"/>
  <c r="I9" i="12" s="1"/>
  <c r="C9" i="22" s="1"/>
  <c r="E15" i="22"/>
  <c r="B12" i="22" l="1"/>
  <c r="B29" i="22" l="1"/>
  <c r="K8" i="12"/>
  <c r="L8" i="12" s="1"/>
  <c r="M8" i="12" s="1"/>
  <c r="F13" i="22" s="1"/>
  <c r="K17" i="12"/>
  <c r="L17" i="12" s="1"/>
  <c r="M17" i="12" s="1"/>
  <c r="K18" i="12"/>
  <c r="L18" i="12" s="1"/>
  <c r="M18" i="12" s="1"/>
  <c r="K19" i="12"/>
  <c r="L19" i="12" s="1"/>
  <c r="M19" i="12" s="1"/>
  <c r="K20" i="12"/>
  <c r="L20" i="12" s="1"/>
  <c r="M20" i="12" s="1"/>
  <c r="K21" i="12"/>
  <c r="L21" i="12" s="1"/>
  <c r="M21" i="12" s="1"/>
  <c r="K7" i="12"/>
  <c r="L7" i="12" l="1"/>
  <c r="C7" i="13"/>
  <c r="C13" i="13" l="1"/>
  <c r="C14" i="13"/>
  <c r="C18" i="13"/>
  <c r="C19" i="13"/>
  <c r="C20" i="13"/>
  <c r="C21" i="13"/>
  <c r="C22" i="13"/>
  <c r="K26" i="12" l="1"/>
  <c r="L26" i="12" s="1"/>
  <c r="K40" i="12"/>
  <c r="L40" i="12" s="1"/>
  <c r="M40" i="12" s="1"/>
  <c r="K39" i="12"/>
  <c r="L39" i="12" s="1"/>
  <c r="M39" i="12" s="1"/>
  <c r="K38" i="12"/>
  <c r="L38" i="12" s="1"/>
  <c r="M38" i="12" s="1"/>
  <c r="K37" i="12"/>
  <c r="L37" i="12" s="1"/>
  <c r="M37" i="12" s="1"/>
  <c r="K36" i="12"/>
  <c r="L36" i="12" s="1"/>
  <c r="M36" i="12" s="1"/>
  <c r="K35" i="12"/>
  <c r="L35" i="12" s="1"/>
  <c r="M35" i="12" s="1"/>
  <c r="K34" i="12"/>
  <c r="L34" i="12" s="1"/>
  <c r="M34" i="12" s="1"/>
  <c r="K33" i="12"/>
  <c r="L33" i="12" s="1"/>
  <c r="M33" i="12" s="1"/>
  <c r="K32" i="12"/>
  <c r="L32" i="12" s="1"/>
  <c r="M32" i="12" s="1"/>
  <c r="K31" i="12"/>
  <c r="L31" i="12" s="1"/>
  <c r="M31" i="12" s="1"/>
  <c r="K30" i="12"/>
  <c r="L30" i="12" s="1"/>
  <c r="M30" i="12" s="1"/>
  <c r="K29" i="12"/>
  <c r="L29" i="12" s="1"/>
  <c r="M29" i="12" s="1"/>
  <c r="K28" i="12"/>
  <c r="L28" i="12" s="1"/>
  <c r="M28" i="12" s="1"/>
  <c r="K27" i="12"/>
  <c r="L27" i="12" s="1"/>
  <c r="M27" i="12" s="1"/>
  <c r="M7" i="12"/>
  <c r="F12" i="22" s="1"/>
  <c r="M26" i="12" l="1"/>
  <c r="G12" i="17" l="1"/>
  <c r="G11" i="17"/>
  <c r="G10" i="17"/>
  <c r="G9" i="17"/>
  <c r="G8" i="17"/>
  <c r="G7" i="17"/>
  <c r="G6" i="17"/>
  <c r="G5" i="17"/>
  <c r="G4" i="17"/>
  <c r="G3" i="17"/>
  <c r="B8" i="17" l="1"/>
  <c r="B10" i="17"/>
  <c r="G2" i="17"/>
  <c r="C2" i="19" l="1"/>
  <c r="C23" i="13" l="1"/>
  <c r="B3" i="17"/>
  <c r="B4" i="17"/>
  <c r="B9" i="17"/>
  <c r="B11" i="17"/>
  <c r="B12" i="17"/>
  <c r="C21" i="12" l="1"/>
  <c r="C20" i="12"/>
  <c r="K11" i="12" l="1"/>
  <c r="L11" i="12" s="1"/>
  <c r="M11" i="12" s="1"/>
  <c r="K10" i="12"/>
  <c r="L10" i="12" s="1"/>
  <c r="M10" i="12" s="1"/>
  <c r="F15" i="22" s="1"/>
  <c r="K9" i="12"/>
  <c r="L9" i="12" s="1"/>
  <c r="M9" i="12" s="1"/>
  <c r="F14" i="22" s="1"/>
  <c r="K12" i="12"/>
  <c r="L12" i="12" s="1"/>
  <c r="M12" i="12" s="1"/>
  <c r="K16" i="12"/>
  <c r="L16" i="12" s="1"/>
  <c r="M16" i="12" s="1"/>
  <c r="K14" i="12"/>
  <c r="L14" i="12" s="1"/>
  <c r="M14" i="12" s="1"/>
  <c r="K15" i="12"/>
  <c r="L15" i="12" s="1"/>
  <c r="M15" i="12" s="1"/>
  <c r="K13" i="12"/>
  <c r="L13" i="12" s="1"/>
  <c r="M13" i="12" s="1"/>
</calcChain>
</file>

<file path=xl/sharedStrings.xml><?xml version="1.0" encoding="utf-8"?>
<sst xmlns="http://schemas.openxmlformats.org/spreadsheetml/2006/main" count="240" uniqueCount="172">
  <si>
    <t>Service ID</t>
  </si>
  <si>
    <t>Keuzelijst</t>
  </si>
  <si>
    <t>WMS</t>
  </si>
  <si>
    <t>Ja</t>
  </si>
  <si>
    <t>WFS</t>
  </si>
  <si>
    <t>Nee</t>
  </si>
  <si>
    <t>Metadata data UUID's</t>
  </si>
  <si>
    <t>Organisatienaam</t>
  </si>
  <si>
    <t>Service abstract</t>
  </si>
  <si>
    <t>Service titel</t>
  </si>
  <si>
    <t>Service keywords (komma gescheiden)</t>
  </si>
  <si>
    <t xml:space="preserve">Stylenaam </t>
  </si>
  <si>
    <t>Style titel</t>
  </si>
  <si>
    <t>Laagnaam (bijbehoren bij style)</t>
  </si>
  <si>
    <t>Formaat style</t>
  </si>
  <si>
    <t>Formaat Style</t>
  </si>
  <si>
    <t>SLD</t>
  </si>
  <si>
    <t xml:space="preserve">Mapfile </t>
  </si>
  <si>
    <t>https://geodata.nationaalgeoregister.nl/</t>
  </si>
  <si>
    <t>cbs</t>
  </si>
  <si>
    <t>ez</t>
  </si>
  <si>
    <t>hwh</t>
  </si>
  <si>
    <t>kadaster</t>
  </si>
  <si>
    <t>provincies</t>
  </si>
  <si>
    <t>rws</t>
  </si>
  <si>
    <t>rvo</t>
  </si>
  <si>
    <t>/</t>
  </si>
  <si>
    <t>wms</t>
  </si>
  <si>
    <t>wfs</t>
  </si>
  <si>
    <t>?</t>
  </si>
  <si>
    <t>Laag/feature naam in GeoPackage</t>
  </si>
  <si>
    <t>Laag/feature naam in WMS en WFS (uit GeoPackage)</t>
  </si>
  <si>
    <t>Laag/feature titel</t>
  </si>
  <si>
    <t>Laag/feature abstract</t>
  </si>
  <si>
    <t xml:space="preserve">Laag/feature keywords </t>
  </si>
  <si>
    <t>In het NGR achter de titel "WMS" en "WFS"</t>
  </si>
  <si>
    <t>Atomfeed</t>
  </si>
  <si>
    <t>URL WFS (verschijnt na invullen)</t>
  </si>
  <si>
    <t>atom</t>
  </si>
  <si>
    <t>Locatie dataset WMS en WFS</t>
  </si>
  <si>
    <t>Entry ID</t>
  </si>
  <si>
    <t xml:space="preserve">Download Service van </t>
  </si>
  <si>
    <t>.xml</t>
  </si>
  <si>
    <t>extract</t>
  </si>
  <si>
    <t>ZIP uit URL</t>
  </si>
  <si>
    <t>Titel</t>
  </si>
  <si>
    <t>Omschrijving</t>
  </si>
  <si>
    <t>Locatie styling</t>
  </si>
  <si>
    <t>INSPIRE as/is</t>
  </si>
  <si>
    <t>Other (aanmerking in NGR)</t>
  </si>
  <si>
    <t>INSPIRE Download Service van</t>
  </si>
  <si>
    <t>Coordinatenstelsel</t>
  </si>
  <si>
    <t>RD</t>
  </si>
  <si>
    <t>ETRS89</t>
  </si>
  <si>
    <t>v1_0</t>
  </si>
  <si>
    <t xml:space="preserve"> </t>
  </si>
  <si>
    <t>PDF</t>
  </si>
  <si>
    <t>Checklist</t>
  </si>
  <si>
    <t>Kloppen de metadata data records?</t>
  </si>
  <si>
    <t>Is de thumbnail conform de laatste visualisatie?</t>
  </si>
  <si>
    <t xml:space="preserve">WMS INSPIRE? </t>
  </si>
  <si>
    <t>ETF check!</t>
  </si>
  <si>
    <t>WFS INSPIRE?</t>
  </si>
  <si>
    <t>WFS other?</t>
  </si>
  <si>
    <t>Geen ETF check</t>
  </si>
  <si>
    <t>Atomfeed INSPIRE</t>
  </si>
  <si>
    <t>URL WMS (verschijnt na invullen)</t>
  </si>
  <si>
    <t>Locatie Atomfeed</t>
  </si>
  <si>
    <t>Formaat aanlevering</t>
  </si>
  <si>
    <t>GeoPackage</t>
  </si>
  <si>
    <t>GML</t>
  </si>
  <si>
    <t>1 data-en indexfeed (niet-INSPIRE)</t>
  </si>
  <si>
    <t>Locatie dataset</t>
  </si>
  <si>
    <t>index</t>
  </si>
  <si>
    <t>Per layer/feature een datafeed met 1 overkoepelende indexfeed (INSPIRE)</t>
  </si>
  <si>
    <t>Feed Title</t>
  </si>
  <si>
    <t>Feed summary</t>
  </si>
  <si>
    <t>1.</t>
  </si>
  <si>
    <t>Is WMS in orde</t>
  </si>
  <si>
    <t>URL:</t>
  </si>
  <si>
    <t>NGR record WMS</t>
  </si>
  <si>
    <t>NGR record WFS</t>
  </si>
  <si>
    <t>ETF links naar validatierapports</t>
  </si>
  <si>
    <t>{</t>
  </si>
  <si>
    <t>   "files" : [</t>
  </si>
  <si>
    <t>      {</t>
  </si>
  <si>
    <t>      }</t>
  </si>
  <si>
    <t>   ]</t>
  </si>
  <si>
    <t>Formulier</t>
  </si>
  <si>
    <t xml:space="preserve">   "datasetName" : </t>
  </si>
  <si>
    <t xml:space="preserve">   "dataValidTo" : </t>
  </si>
  <si>
    <t>"jjjj-mm-dd",</t>
  </si>
  <si>
    <t xml:space="preserve">   "updateType" : </t>
  </si>
  <si>
    <t>"FULL",</t>
  </si>
  <si>
    <t xml:space="preserve">         "name" : </t>
  </si>
  <si>
    <t xml:space="preserve">         "url" : </t>
  </si>
  <si>
    <t>In te vullen door PDOK</t>
  </si>
  <si>
    <t>"</t>
  </si>
  <si>
    <t>Licentie</t>
  </si>
  <si>
    <t>http://creativecommons.org/publicdomain/zero/1.0/deed.nl</t>
  </si>
  <si>
    <t>Anders (nader te bespreken)</t>
  </si>
  <si>
    <t>NGR record Atom-en indexfeed</t>
  </si>
  <si>
    <t>Atom-en indexfeed</t>
  </si>
  <si>
    <t>Dit formulier is gebasseerd op intakeformulier versie 3.0 v6</t>
  </si>
  <si>
    <t>bzk</t>
  </si>
  <si>
    <t>downloads</t>
  </si>
  <si>
    <t>-</t>
  </si>
  <si>
    <t>wat is de dataset</t>
  </si>
  <si>
    <t>waarom zou ik het gebruiken</t>
  </si>
  <si>
    <t>snap ik het?</t>
  </si>
  <si>
    <t>Wat zit er in de data (inhoud)</t>
  </si>
  <si>
    <t>welke attributen (som op, minimaal een aantal)</t>
  </si>
  <si>
    <t>Is er historie?</t>
  </si>
  <si>
    <t>Hoe vaak wordt de dataset bijgehouden?</t>
  </si>
  <si>
    <t>Voorbeelden door middel van plaatjes en links</t>
  </si>
  <si>
    <t>Altijd een plaatje van de data (idealiter niet uit de PDOK Viewer)</t>
  </si>
  <si>
    <t>Naar mooie toepassingen verwijzen (neem de tijd om een case op te laten nemen indien mogelijk zodat we daarna kunnen gaan verwijzen)</t>
  </si>
  <si>
    <t>NLMaps (zie cbs w&amp;B)</t>
  </si>
  <si>
    <t>Koppelvlakken</t>
  </si>
  <si>
    <t>Benoem welke er zijn</t>
  </si>
  <si>
    <t>Maar elke linkbaar naar de pagina op de website</t>
  </si>
  <si>
    <t>Data</t>
  </si>
  <si>
    <t>Introductie</t>
  </si>
  <si>
    <t>Intro over de data en services</t>
  </si>
  <si>
    <t>Attributen, Inwinning, acutualieit etc.</t>
  </si>
  <si>
    <t>Webservices</t>
  </si>
  <si>
    <t>Afbeelding (locatie)</t>
  </si>
  <si>
    <t>Type data-en indexfeed</t>
  </si>
  <si>
    <t>URL Indexfeed (ook voor indexfeed ID)</t>
  </si>
  <si>
    <t>URL datafeed (ook voor datafeed ID)</t>
  </si>
  <si>
    <t>Indexfeed title en subtitle</t>
  </si>
  <si>
    <t>https://www.rijkswaterstaat.nl/apps/geoservices/geodata/regios/civ/uitleveren_pdok/richtlijnoverstromingsrisico2018_gpkg.zip</t>
  </si>
  <si>
    <t>richtlijnoverstromingsrisico2018</t>
  </si>
  <si>
    <t>https://www.rijkswaterstaat.nl/apps/geoservices/geodata/regios/civ/uitleveren_pdok/_gpkg.zip</t>
  </si>
  <si>
    <t>"_gpkg.zip",</t>
  </si>
  <si>
    <t>Richtlijn Overstromingsrisico EU2018</t>
  </si>
  <si>
    <t>Dit is de service die een aan de EU gerapporteerde versie van de Richtlijn Overstromingsricico dataset van Nederland, serveert. De versie is EU2018</t>
  </si>
  <si>
    <t>gebieden,natuurrisico,overstromingsrisico,nationaal</t>
  </si>
  <si>
    <t>ror_overstromingen_eu2018</t>
  </si>
  <si>
    <t>ror_overstromingsrisico</t>
  </si>
  <si>
    <t>ror_overstromingsrisico_l</t>
  </si>
  <si>
    <t>ror_risico_eu2018_v_ab</t>
  </si>
  <si>
    <t/>
  </si>
  <si>
    <t>ror-9d8e-4758-83fx-28b057f185e1</t>
  </si>
  <si>
    <t>ror-9d8e-4758-83fx-28b057f185e0</t>
  </si>
  <si>
    <t>ror-9d8e-4758-83fx-28b057f185f1</t>
  </si>
  <si>
    <t>ror-9d8e-4758-83fx-28b057f185g1</t>
  </si>
  <si>
    <t>ror-9d8e-4758-83fx-28b057f185g0</t>
  </si>
  <si>
    <t>ror-9d8e-4758-83fx-28b057f185f0</t>
  </si>
  <si>
    <t>ROR significant overstromingsrisico EU2018 vlakken c</t>
  </si>
  <si>
    <t>ROR significant overstromingsrisico EU2018 vlakken a/b</t>
  </si>
  <si>
    <t>ROR significant overstromingsrisico EU2018 lijnen (Richtlijn Overstromingsrisico)</t>
  </si>
  <si>
    <t>ROR gebieden met potentieel significant overstromingsrisico EU2018 lijnen (Richtlijn Overstromingsrisico)</t>
  </si>
  <si>
    <t>ROR gebieden met potentieel significant overstromingsrisico EU2018 vlakken c (Richtlijn Overstromingsrisico)</t>
  </si>
  <si>
    <t>ROR historische overstromingen EU2018 vlakken</t>
  </si>
  <si>
    <t>ROR gebieden met potentieel significant overstromingsrisico EU2018 vlakken a/b (Richtlijn Overstromingsrisico)</t>
  </si>
  <si>
    <t>ROR historische overstromingen EU2018 vlakken (Richtlijn Overstromingsrisico)</t>
  </si>
  <si>
    <t>gebieden,natuurrisico,overstromingsrisico,nationaal,historie</t>
  </si>
  <si>
    <t>ror_risico_eu2018_l</t>
  </si>
  <si>
    <t>https://www.rijkswaterstaat.nl/apps/geoservices/geodata/regios/civ/uitleveren_pdok/ror_overstromingen_eu2018_gpkg.zip</t>
  </si>
  <si>
    <t>https://www.rijkswaterstaat.nl/apps/geoservices/geodata/regios/civ/uitleveren_pdok/ror_overstromingsrisico_gpkg.zip</t>
  </si>
  <si>
    <t>https://www.rijkswaterstaat.nl/apps/geoservices/geodata/regios/civ/uitleveren_pdok/ror_risico_eu2018_v_ab_gpkg.zip</t>
  </si>
  <si>
    <t>https://www.rijkswaterstaat.nl/apps/geoservices/geodata/regios/civ/uitleveren_pdok/ror_risico_eu2018_l_gpkg.zip</t>
  </si>
  <si>
    <t>Data data UUID's</t>
  </si>
  <si>
    <t>https://www.rijkswaterstaat.nl/apps/geoservices/geodata/regios/civ/uitleveren_pdok/ror_overstromingen.sld</t>
  </si>
  <si>
    <t>https://www.rijkswaterstaat.nl/apps/geoservices/geodata/regios/civ/uitleveren_pdok/ror_overstromingsrisico_v.sld</t>
  </si>
  <si>
    <t>https://www.rijkswaterstaat.nl/apps/geoservices/geodata/regios/civ/uitleveren_pdok/ror_overstromingsrisico_l.sld</t>
  </si>
  <si>
    <t>ror_overstromingen</t>
  </si>
  <si>
    <t>ror_overstromingsrisico_v</t>
  </si>
  <si>
    <t>ror overstromingen</t>
  </si>
  <si>
    <t>ror overstromingsrisico vlakken</t>
  </si>
  <si>
    <t>ror overstromingsrisico lijnen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</si>
</sst>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name val="Calibri"/>
      <family val="2"/>
      <scheme val="minor"/>
    </font>
    <font>
      <sz val="9"/>
      <color theme="1"/>
      <name val="Calibri"/>
      <family val="2"/>
      <scheme val="minor"/>
    </font>
    <font>
      <i/>
      <sz val="9"/>
      <color theme="1"/>
      <name val="Calibri"/>
      <family val="2"/>
      <scheme val="minor"/>
    </font>
    <font>
      <u/>
      <sz val="11"/>
      <color theme="10"/>
      <name val="Calibri"/>
      <family val="2"/>
      <scheme val="minor"/>
    </font>
    <font>
      <sz val="10"/>
      <color rgb="FF000000"/>
      <name val="Courier New"/>
      <family val="3"/>
    </font>
    <font>
      <i/>
      <sz val="11"/>
      <color theme="1"/>
      <name val="Calibri"/>
      <family val="2"/>
      <scheme val="minor"/>
    </font>
    <font>
      <sz val="11"/>
      <color theme="1"/>
      <name val="Calibri"/>
      <family val="2"/>
      <scheme val="minor"/>
    </font>
    <font>
      <sz val="10"/>
      <name val="Arial"/>
      <family val="2"/>
    </font>
    <font>
      <sz val="9"/>
      <color theme="1"/>
      <name val="Verdana"/>
      <family val="2"/>
    </font>
    <font>
      <sz val="10"/>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rgb="FFFFFFCC"/>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s>
  <cellStyleXfs count="20">
    <xf numFmtId="0" fontId="0" fillId="0" borderId="0"/>
    <xf numFmtId="0" fontId="4" fillId="0" borderId="0" applyNumberFormat="0" applyFill="0" applyBorder="0" applyAlignment="0" applyProtection="0"/>
    <xf numFmtId="0" fontId="8" fillId="0" borderId="0"/>
    <xf numFmtId="0" fontId="10" fillId="0" borderId="0"/>
    <xf numFmtId="0" fontId="7" fillId="6" borderId="6" applyNumberFormat="0" applyFont="0" applyAlignment="0" applyProtection="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cellStyleXfs>
  <cellXfs count="94">
    <xf numFmtId="0" fontId="0" fillId="0" borderId="0" xfId="0"/>
    <xf numFmtId="0" fontId="0" fillId="3" borderId="0" xfId="0" applyFill="1"/>
    <xf numFmtId="0" fontId="0" fillId="4" borderId="1" xfId="0" applyFill="1" applyBorder="1"/>
    <xf numFmtId="0" fontId="0" fillId="4" borderId="1" xfId="0" applyFont="1" applyFill="1" applyBorder="1"/>
    <xf numFmtId="0" fontId="2" fillId="3" borderId="0" xfId="0" applyFont="1" applyFill="1"/>
    <xf numFmtId="0" fontId="2" fillId="3" borderId="0" xfId="0" applyFont="1" applyFill="1" applyBorder="1"/>
    <xf numFmtId="0" fontId="3" fillId="3" borderId="0" xfId="0" applyFont="1" applyFill="1"/>
    <xf numFmtId="0" fontId="3" fillId="3" borderId="0" xfId="0" applyFont="1" applyFill="1" applyBorder="1"/>
    <xf numFmtId="0" fontId="0" fillId="0" borderId="0" xfId="0" applyFill="1"/>
    <xf numFmtId="0" fontId="1" fillId="0" borderId="0" xfId="0" applyFont="1" applyFill="1"/>
    <xf numFmtId="0" fontId="1" fillId="0" borderId="1" xfId="0" applyFont="1" applyFill="1" applyBorder="1"/>
    <xf numFmtId="0" fontId="1" fillId="0" borderId="2" xfId="0" applyFont="1" applyFill="1" applyBorder="1"/>
    <xf numFmtId="0" fontId="1" fillId="0" borderId="0" xfId="0" applyFont="1" applyFill="1" applyBorder="1"/>
    <xf numFmtId="0" fontId="0" fillId="0" borderId="1" xfId="0" applyFill="1" applyBorder="1"/>
    <xf numFmtId="0" fontId="0" fillId="0" borderId="0" xfId="0" applyFill="1" applyBorder="1"/>
    <xf numFmtId="0" fontId="0" fillId="0" borderId="1" xfId="0" applyFill="1" applyBorder="1" applyProtection="1">
      <protection locked="0"/>
    </xf>
    <xf numFmtId="0" fontId="0" fillId="0" borderId="3" xfId="0" applyFill="1" applyBorder="1" applyProtection="1">
      <protection locked="0"/>
    </xf>
    <xf numFmtId="0" fontId="2" fillId="0" borderId="0" xfId="0" applyFont="1" applyFill="1"/>
    <xf numFmtId="0" fontId="2" fillId="0" borderId="0" xfId="0" applyFont="1" applyFill="1" applyBorder="1"/>
    <xf numFmtId="0" fontId="0" fillId="4" borderId="1" xfId="0" applyFont="1" applyFill="1" applyBorder="1" applyAlignment="1"/>
    <xf numFmtId="0" fontId="0" fillId="2" borderId="1" xfId="0" applyFont="1" applyFill="1" applyBorder="1" applyAlignment="1"/>
    <xf numFmtId="0" fontId="0" fillId="2" borderId="1" xfId="0" applyFont="1" applyFill="1" applyBorder="1" applyAlignment="1">
      <alignment wrapText="1"/>
    </xf>
    <xf numFmtId="0" fontId="0" fillId="4" borderId="1" xfId="0" applyFont="1" applyFill="1" applyBorder="1" applyAlignment="1">
      <alignment vertical="center"/>
    </xf>
    <xf numFmtId="0" fontId="0" fillId="4" borderId="1" xfId="0" applyFont="1" applyFill="1" applyBorder="1" applyAlignment="1">
      <alignment vertical="center" wrapText="1"/>
    </xf>
    <xf numFmtId="0" fontId="0" fillId="4" borderId="1" xfId="0" applyFont="1" applyFill="1" applyBorder="1" applyAlignment="1">
      <alignment horizontal="left" vertical="center"/>
    </xf>
    <xf numFmtId="0" fontId="0" fillId="4" borderId="1" xfId="0" applyFont="1" applyFill="1" applyBorder="1" applyAlignment="1">
      <alignment horizontal="center" vertical="center"/>
    </xf>
    <xf numFmtId="0" fontId="5" fillId="0" borderId="0" xfId="0" applyFont="1"/>
    <xf numFmtId="0" fontId="0" fillId="4" borderId="1" xfId="0" applyNumberFormat="1" applyFill="1" applyBorder="1" applyProtection="1">
      <protection locked="0"/>
    </xf>
    <xf numFmtId="0" fontId="0" fillId="3" borderId="0" xfId="0" applyNumberFormat="1" applyFill="1"/>
    <xf numFmtId="0" fontId="0" fillId="4" borderId="1" xfId="0" applyNumberFormat="1" applyFill="1" applyBorder="1"/>
    <xf numFmtId="0" fontId="0" fillId="0" borderId="1" xfId="0" applyNumberFormat="1" applyFill="1" applyBorder="1" applyProtection="1">
      <protection locked="0"/>
    </xf>
    <xf numFmtId="0" fontId="4" fillId="3" borderId="0" xfId="1" applyNumberFormat="1" applyFill="1"/>
    <xf numFmtId="0" fontId="0" fillId="4" borderId="1" xfId="0" applyFont="1" applyFill="1" applyBorder="1" applyAlignment="1">
      <alignment vertical="top"/>
    </xf>
    <xf numFmtId="0" fontId="0" fillId="2" borderId="1" xfId="0" applyFont="1" applyFill="1" applyBorder="1"/>
    <xf numFmtId="0" fontId="0" fillId="3" borderId="0" xfId="0" applyFill="1" applyAlignment="1">
      <alignment horizontal="left"/>
    </xf>
    <xf numFmtId="0" fontId="0" fillId="3" borderId="0" xfId="0" applyFill="1" applyAlignment="1">
      <alignment horizontal="center"/>
    </xf>
    <xf numFmtId="0" fontId="0" fillId="0" borderId="0" xfId="0" applyFill="1" applyAlignment="1">
      <alignment horizontal="center"/>
    </xf>
    <xf numFmtId="0" fontId="0" fillId="2" borderId="1" xfId="0" applyNumberFormat="1" applyFill="1" applyBorder="1"/>
    <xf numFmtId="0" fontId="0" fillId="3" borderId="0" xfId="0" applyFont="1" applyFill="1"/>
    <xf numFmtId="0" fontId="0" fillId="0" borderId="0" xfId="0" applyFont="1" applyFill="1" applyBorder="1"/>
    <xf numFmtId="0" fontId="0" fillId="0" borderId="0" xfId="0" applyFont="1" applyFill="1"/>
    <xf numFmtId="0" fontId="0" fillId="3" borderId="0" xfId="0" applyFill="1" applyBorder="1" applyAlignment="1">
      <alignment horizontal="center"/>
    </xf>
    <xf numFmtId="0" fontId="0" fillId="3" borderId="0" xfId="0" applyFill="1" applyBorder="1" applyAlignment="1">
      <alignment horizontal="left"/>
    </xf>
    <xf numFmtId="0" fontId="0" fillId="4" borderId="1" xfId="0" applyFont="1" applyFill="1" applyBorder="1" applyAlignment="1">
      <alignment horizontal="center" vertical="center" wrapText="1"/>
    </xf>
    <xf numFmtId="0" fontId="0" fillId="0" borderId="1" xfId="0" applyFill="1" applyBorder="1" applyAlignment="1" applyProtection="1">
      <alignment vertical="top"/>
      <protection locked="0"/>
    </xf>
    <xf numFmtId="0" fontId="0" fillId="0" borderId="0" xfId="0" applyAlignment="1">
      <alignment horizontal="left"/>
    </xf>
    <xf numFmtId="0" fontId="6" fillId="3" borderId="0" xfId="0" applyFont="1" applyFill="1" applyAlignment="1">
      <alignment horizontal="left"/>
    </xf>
    <xf numFmtId="0" fontId="2" fillId="3" borderId="0" xfId="0" applyFont="1" applyFill="1" applyAlignment="1">
      <alignment vertical="top"/>
    </xf>
    <xf numFmtId="0" fontId="0" fillId="0" borderId="1" xfId="0" applyFill="1" applyBorder="1" applyAlignment="1">
      <alignment vertical="top" wrapText="1"/>
    </xf>
    <xf numFmtId="2" fontId="1" fillId="4" borderId="2" xfId="0" applyNumberFormat="1" applyFont="1" applyFill="1" applyBorder="1" applyAlignment="1">
      <alignment vertical="top" wrapText="1"/>
    </xf>
    <xf numFmtId="0" fontId="0" fillId="4" borderId="1" xfId="0" applyFont="1" applyFill="1" applyBorder="1" applyAlignment="1">
      <alignment vertical="top" wrapText="1"/>
    </xf>
    <xf numFmtId="0" fontId="2" fillId="0" borderId="0" xfId="0" applyFont="1" applyFill="1" applyAlignment="1">
      <alignment vertical="top"/>
    </xf>
    <xf numFmtId="0" fontId="1" fillId="5" borderId="0" xfId="0" applyFont="1" applyFill="1"/>
    <xf numFmtId="0" fontId="4" fillId="3" borderId="0" xfId="1" applyFill="1"/>
    <xf numFmtId="0" fontId="0" fillId="2" borderId="1" xfId="0" applyFill="1" applyBorder="1"/>
    <xf numFmtId="0" fontId="4" fillId="0" borderId="0" xfId="1" applyFill="1"/>
    <xf numFmtId="0" fontId="0" fillId="2" borderId="0" xfId="0" applyFill="1"/>
    <xf numFmtId="0" fontId="0" fillId="2" borderId="3" xfId="0" applyFill="1" applyBorder="1"/>
    <xf numFmtId="0" fontId="0" fillId="0" borderId="0" xfId="0" applyAlignment="1">
      <alignment vertical="center"/>
    </xf>
    <xf numFmtId="0" fontId="0" fillId="4" borderId="0" xfId="0" applyFill="1" applyBorder="1"/>
    <xf numFmtId="0" fontId="0" fillId="3" borderId="1" xfId="0" applyFill="1" applyBorder="1"/>
    <xf numFmtId="0" fontId="0" fillId="3" borderId="0" xfId="0" applyFill="1" applyAlignment="1">
      <alignment vertical="center"/>
    </xf>
    <xf numFmtId="0" fontId="0" fillId="4" borderId="2" xfId="0" applyFill="1" applyBorder="1" applyAlignment="1">
      <alignment vertical="center"/>
    </xf>
    <xf numFmtId="0" fontId="0" fillId="4" borderId="5" xfId="0" applyFill="1" applyBorder="1"/>
    <xf numFmtId="0" fontId="0" fillId="4" borderId="2" xfId="0" applyFill="1" applyBorder="1"/>
    <xf numFmtId="0" fontId="0" fillId="4" borderId="1" xfId="0" applyFont="1" applyFill="1" applyBorder="1" applyAlignment="1">
      <alignment horizontal="center" vertical="top" wrapText="1"/>
    </xf>
    <xf numFmtId="0" fontId="2" fillId="3" borderId="0" xfId="0" applyFont="1" applyFill="1" applyBorder="1" applyAlignment="1">
      <alignment horizontal="center"/>
    </xf>
    <xf numFmtId="0" fontId="0" fillId="3" borderId="0" xfId="0" applyFont="1" applyFill="1" applyAlignment="1">
      <alignment horizontal="center"/>
    </xf>
    <xf numFmtId="0" fontId="0" fillId="0" borderId="0" xfId="0" applyAlignment="1">
      <alignment horizontal="left" vertical="center" indent="5"/>
    </xf>
    <xf numFmtId="0" fontId="0" fillId="2" borderId="3" xfId="0" applyFill="1" applyBorder="1" applyAlignment="1" applyProtection="1">
      <alignment wrapText="1"/>
      <protection locked="0"/>
    </xf>
    <xf numFmtId="0" fontId="4" fillId="0" borderId="1" xfId="1" applyFill="1" applyBorder="1"/>
    <xf numFmtId="0" fontId="4" fillId="0" borderId="1" xfId="1" applyFill="1" applyBorder="1"/>
    <xf numFmtId="0" fontId="0" fillId="0" borderId="1" xfId="0" applyFill="1" applyBorder="1"/>
    <xf numFmtId="2" fontId="1" fillId="4" borderId="2" xfId="0" applyNumberFormat="1" applyFont="1" applyFill="1" applyBorder="1" applyAlignment="1"/>
    <xf numFmtId="0" fontId="0" fillId="0" borderId="4" xfId="0" applyBorder="1" applyAlignment="1"/>
    <xf numFmtId="0" fontId="0" fillId="0" borderId="5" xfId="0" applyBorder="1" applyAlignment="1"/>
    <xf numFmtId="0" fontId="0" fillId="4" borderId="2" xfId="0" applyFont="1" applyFill="1" applyBorder="1" applyAlignment="1">
      <alignment vertical="top" wrapText="1"/>
    </xf>
    <xf numFmtId="2" fontId="1" fillId="4" borderId="3" xfId="0" applyNumberFormat="1" applyFont="1" applyFill="1" applyBorder="1" applyAlignment="1">
      <alignment vertical="top" wrapText="1"/>
    </xf>
    <xf numFmtId="0" fontId="0" fillId="0" borderId="3" xfId="0" applyBorder="1" applyAlignment="1"/>
    <xf numFmtId="0" fontId="0" fillId="2" borderId="1" xfId="0" applyFill="1" applyBorder="1" applyAlignment="1"/>
    <xf numFmtId="0" fontId="0" fillId="0" borderId="1" xfId="0" applyBorder="1" applyAlignment="1"/>
    <xf numFmtId="0" fontId="0" fillId="2" borderId="3" xfId="0" applyFill="1" applyBorder="1" applyAlignment="1"/>
    <xf numFmtId="0" fontId="4" fillId="2" borderId="1" xfId="1" applyFill="1" applyBorder="1" applyAlignment="1"/>
    <xf numFmtId="0" fontId="0" fillId="4" borderId="1" xfId="0" applyNumberFormat="1" applyFont="1" applyFill="1" applyBorder="1" applyAlignment="1">
      <alignment vertical="top"/>
    </xf>
    <xf numFmtId="0" fontId="9" fillId="0" borderId="1" xfId="5" applyBorder="1"/>
    <xf numFmtId="0" fontId="9" fillId="0" borderId="0" xfId="5"/>
    <xf numFmtId="0" fontId="9" fillId="0" borderId="1" xfId="17" applyBorder="1"/>
    <xf numFmtId="0" fontId="9" fillId="0" borderId="1" xfId="5" applyFont="1" applyBorder="1"/>
    <xf numFmtId="0" fontId="9" fillId="0" borderId="0" xfId="17"/>
    <xf numFmtId="0" fontId="9" fillId="0" borderId="0" xfId="5" applyFont="1"/>
    <xf numFmtId="0" fontId="9" fillId="0" borderId="0" xfId="5" applyBorder="1"/>
    <xf numFmtId="0" fontId="4" fillId="0" borderId="1" xfId="1" applyFill="1" applyBorder="1" applyAlignment="1">
      <alignment wrapText="1"/>
    </xf>
    <xf numFmtId="0" fontId="0" fillId="7" borderId="1" xfId="0" applyFont="1" applyFill="1" applyBorder="1" applyAlignment="1">
      <alignment wrapText="1"/>
    </xf>
    <xf numFmtId="0" fontId="0" fillId="7" borderId="1" xfId="0" applyFont="1" applyFill="1" applyBorder="1" applyAlignment="1"/>
  </cellXfs>
  <cellStyles count="20">
    <cellStyle name="%" xfId="2" xr:uid="{88A4CFD2-6656-4F1E-8412-DE8B624BF2D9}"/>
    <cellStyle name="Hyperlink" xfId="1" builtinId="8"/>
    <cellStyle name="Normal_Sheet1" xfId="3" xr:uid="{19607759-20BA-4CEB-B2E9-5265C7E769AB}"/>
    <cellStyle name="Notitie 2" xfId="4" xr:uid="{5149D9F8-42F4-4D21-A07D-483B5B008F2C}"/>
    <cellStyle name="Standaard" xfId="0" builtinId="0"/>
    <cellStyle name="Standaard 2" xfId="5" xr:uid="{D4F1B9AC-B6A0-4270-8C30-0CE0C09736F7}"/>
    <cellStyle name="Standaard 2 2" xfId="6" xr:uid="{410A3588-9CE9-4302-9D18-5FD0B628E116}"/>
    <cellStyle name="Standaard 2 3" xfId="7" xr:uid="{2485A50A-A3D5-4244-A350-09B7447A1F4A}"/>
    <cellStyle name="Standaard 2_Overzicht 2019" xfId="17" xr:uid="{E521966A-5063-4229-8CE0-BE3575308145}"/>
    <cellStyle name="Standaard 3" xfId="8" xr:uid="{E3038C6D-8C45-4737-B572-EEB9A6A10C63}"/>
    <cellStyle name="Standaard 3 2" xfId="9" xr:uid="{76BA9D69-B620-43A6-A924-B706C0690F24}"/>
    <cellStyle name="Standaard 3_Overzicht 2019" xfId="18" xr:uid="{89FF6364-A3EE-425F-A72B-9E69B013BFC1}"/>
    <cellStyle name="Standaard 4" xfId="10" xr:uid="{1D5A6F50-80D0-4286-9628-60C1C0EBF15D}"/>
    <cellStyle name="Standaard 4 2" xfId="11" xr:uid="{C4636898-63CB-442C-A598-4CB09B5D5FA9}"/>
    <cellStyle name="Standaard 4_Overzicht 2019" xfId="19" xr:uid="{A34D26A7-4689-4C6C-8590-D76329057677}"/>
    <cellStyle name="Standaard 5" xfId="12" xr:uid="{0FFA4F4E-D1B9-4CBC-B79E-B8C2BFFA45D2}"/>
    <cellStyle name="Standaard 6" xfId="13" xr:uid="{6B1FF0BA-3EA0-4A07-BA3F-3C7760FF06E3}"/>
    <cellStyle name="Standaard 7" xfId="14" xr:uid="{A7A0B689-0BDB-4D29-8AAE-5520C782C6E9}"/>
    <cellStyle name="Standaard 8" xfId="15" xr:uid="{43DB74CF-0F12-44E3-9E57-0B7FCCAC8246}"/>
    <cellStyle name="Standaard 9" xfId="16" xr:uid="{0052B5FD-2226-44C3-AF0F-C9D68ACFB8E4}"/>
  </cellStyles>
  <dxfs count="26">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reativecommons.org/publicdomain/zero/1.0/deed.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rijkswaterstaat.nl/apps/geoservices/geodata/regios/civ/uitleveren_pdok/richtlijnoverstromingsrisico2018_gpkg.zip" TargetMode="External"/><Relationship Id="rId2" Type="http://schemas.openxmlformats.org/officeDocument/2006/relationships/hyperlink" Target="https://www.rijkswaterstaat.nl/apps/geoservices/geodata/regios/civ/uitleveren_pdok/richtlijnoverstromingsrisico2018_gpkg.zip" TargetMode="External"/><Relationship Id="rId1" Type="http://schemas.openxmlformats.org/officeDocument/2006/relationships/hyperlink" Target="https://www.rijkswaterstaat.nl/apps/geoservices/geodata/regios/civ/uitleveren_pdok/richtlijnoverstromingsrisico2018_gpkg.zip" TargetMode="External"/><Relationship Id="rId5" Type="http://schemas.openxmlformats.org/officeDocument/2006/relationships/printerSettings" Target="../printerSettings/printerSettings3.bin"/><Relationship Id="rId4" Type="http://schemas.openxmlformats.org/officeDocument/2006/relationships/hyperlink" Target="https://www.rijkswaterstaat.nl/apps/geoservices/geodata/regios/civ/uitleveren_pdok/richtlijnoverstromingsrisico2018_gpkg.zip"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rijkswaterstaat.nl/apps/geoservices/geodata/regios/civ/uitleveren_pdok/ror_overstromingsrisico_v.sld" TargetMode="External"/><Relationship Id="rId2" Type="http://schemas.openxmlformats.org/officeDocument/2006/relationships/hyperlink" Target="https://www.rijkswaterstaat.nl/apps/geoservices/geodata/regios/civ/uitleveren_pdok/ror_overstromingsrisico_v.sld" TargetMode="External"/><Relationship Id="rId1" Type="http://schemas.openxmlformats.org/officeDocument/2006/relationships/hyperlink" Target="https://www.rijkswaterstaat.nl/apps/geoservices/geodata/regios/civ/uitleveren_pdok/ror_overstromingen.sld" TargetMode="External"/><Relationship Id="rId4" Type="http://schemas.openxmlformats.org/officeDocument/2006/relationships/hyperlink" Target="https://www.rijkswaterstaat.nl/apps/geoservices/geodata/regios/civ/uitleveren_pdok/ror_overstromingsrisico_l.sld"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rijkswaterstaat.nl/apps/geoservices/geodata/regios/civ/uitleveren_pdok/ror_risico_eu2018_v_ab_gpkg.zip" TargetMode="External"/><Relationship Id="rId2" Type="http://schemas.openxmlformats.org/officeDocument/2006/relationships/hyperlink" Target="https://www.rijkswaterstaat.nl/apps/geoservices/geodata/regios/civ/uitleveren_pdok/ror_overstromingsrisico_gpkg.zip" TargetMode="External"/><Relationship Id="rId1" Type="http://schemas.openxmlformats.org/officeDocument/2006/relationships/hyperlink" Target="https://www.rijkswaterstaat.nl/apps/geoservices/geodata/regios/civ/uitleveren_pdok/ror_overstromingen_eu2018_gpkg.zip" TargetMode="External"/><Relationship Id="rId5" Type="http://schemas.openxmlformats.org/officeDocument/2006/relationships/printerSettings" Target="../printerSettings/printerSettings4.bin"/><Relationship Id="rId4" Type="http://schemas.openxmlformats.org/officeDocument/2006/relationships/hyperlink" Target="https://www.rijkswaterstaat.nl/apps/geoservices/geodata/regios/civ/uitleveren_pdok/ror_risico_eu2018_l_gpkg.zi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jkswaterstaat.nl/apps/geoservices/geodata/regios/civ/uitleveren_pdok/_gpkg.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98882-8F29-492F-82F8-1083508BAFF8}">
  <sheetPr codeName="Blad1"/>
  <dimension ref="C4:M48"/>
  <sheetViews>
    <sheetView workbookViewId="0">
      <selection activeCell="I7" sqref="I7"/>
    </sheetView>
  </sheetViews>
  <sheetFormatPr defaultColWidth="9.140625" defaultRowHeight="15" x14ac:dyDescent="0.25"/>
  <cols>
    <col min="1" max="2" width="9.140625" style="9"/>
    <col min="3" max="4" width="9.7109375" style="9" bestFit="1" customWidth="1"/>
    <col min="5" max="5" width="13.28515625" style="9" bestFit="1" customWidth="1"/>
    <col min="6" max="7" width="9.140625" style="9"/>
    <col min="8" max="8" width="69.140625" style="9" bestFit="1" customWidth="1"/>
    <col min="9" max="9" width="54.5703125" style="9" bestFit="1" customWidth="1"/>
    <col min="10" max="10" width="20.5703125" style="9" customWidth="1"/>
    <col min="11" max="11" width="14.28515625" style="9" customWidth="1"/>
    <col min="12" max="12" width="135.85546875" style="9" bestFit="1" customWidth="1"/>
    <col min="13" max="13" width="34.140625" style="9" bestFit="1" customWidth="1"/>
    <col min="14" max="16384" width="9.140625" style="9"/>
  </cols>
  <sheetData>
    <row r="4" spans="3:13" x14ac:dyDescent="0.25">
      <c r="I4" s="9" t="s">
        <v>55</v>
      </c>
      <c r="J4" s="12"/>
      <c r="K4" s="12"/>
      <c r="L4" s="12"/>
      <c r="M4" s="12"/>
    </row>
    <row r="5" spans="3:13" x14ac:dyDescent="0.25">
      <c r="I5" s="9" t="s">
        <v>55</v>
      </c>
      <c r="J5" s="12"/>
      <c r="K5" s="12" t="s">
        <v>44</v>
      </c>
      <c r="L5" s="12"/>
      <c r="M5" s="12"/>
    </row>
    <row r="6" spans="3:13" x14ac:dyDescent="0.25">
      <c r="C6" s="9" t="s">
        <v>1</v>
      </c>
      <c r="D6" s="9" t="s">
        <v>1</v>
      </c>
      <c r="E6" s="9" t="s">
        <v>15</v>
      </c>
      <c r="J6" s="12"/>
      <c r="K6" s="12"/>
      <c r="L6" s="12"/>
      <c r="M6" s="12"/>
    </row>
    <row r="7" spans="3:13" x14ac:dyDescent="0.25">
      <c r="D7" s="10"/>
      <c r="H7" s="26" t="s">
        <v>41</v>
      </c>
      <c r="I7" s="9" t="str">
        <f>CONCATENATE(H7,I4, Algemeen!C16)</f>
        <v>Download Service van  Richtlijn Overstromingsrisico EU2018</v>
      </c>
      <c r="J7" s="12"/>
      <c r="K7" s="41">
        <f>LEN(Atomfeed!C12)-LEN(SUBSTITUTE(Atomfeed!C12,"/",""))</f>
        <v>9</v>
      </c>
      <c r="L7" s="42" t="str">
        <f>SUBSTITUTE(Atomfeed!C12,"/","#",'Werkblad (lijstjes etc.)'!K7)</f>
        <v>https://www.rijkswaterstaat.nl/apps/geoservices/geodata/regios/civ/uitleveren_pdok#ror_overstromingen_eu2018_gpkg.zip</v>
      </c>
      <c r="M7" s="42" t="str">
        <f>MID(L7, SEARCH("#",L7)+1,100)</f>
        <v>ror_overstromingen_eu2018_gpkg.zip</v>
      </c>
    </row>
    <row r="8" spans="3:13" x14ac:dyDescent="0.25">
      <c r="C8" s="11" t="s">
        <v>3</v>
      </c>
      <c r="D8" s="10" t="s">
        <v>19</v>
      </c>
      <c r="E8" s="10" t="s">
        <v>16</v>
      </c>
      <c r="H8" s="26" t="s">
        <v>50</v>
      </c>
      <c r="J8" s="12"/>
      <c r="K8" s="41">
        <f>LEN(Atomfeed!C13)-LEN(SUBSTITUTE(Atomfeed!C13,"/",""))</f>
        <v>9</v>
      </c>
      <c r="L8" s="42" t="str">
        <f>SUBSTITUTE(Atomfeed!C13,"/","#",'Werkblad (lijstjes etc.)'!K8)</f>
        <v>https://www.rijkswaterstaat.nl/apps/geoservices/geodata/regios/civ/uitleveren_pdok#ror_overstromingsrisico_gpkg.zip</v>
      </c>
      <c r="M8" s="42" t="str">
        <f t="shared" ref="M8:M21" si="0">MID(L8, SEARCH("#",L8)+1,100)</f>
        <v>ror_overstromingsrisico_gpkg.zip</v>
      </c>
    </row>
    <row r="9" spans="3:13" x14ac:dyDescent="0.25">
      <c r="C9" s="11" t="s">
        <v>5</v>
      </c>
      <c r="D9" s="10" t="s">
        <v>20</v>
      </c>
      <c r="E9" s="10" t="s">
        <v>17</v>
      </c>
      <c r="H9" s="9" t="str">
        <f>IF(Algemeen!C10="Ja",'Werkblad (lijstjes etc.)'!H8,'Werkblad (lijstjes etc.)'!H7)</f>
        <v>INSPIRE Download Service van</v>
      </c>
      <c r="I9" s="9" t="str">
        <f>CONCATENATE(H9,I4, Algemeen!C16)</f>
        <v>INSPIRE Download Service van Richtlijn Overstromingsrisico EU2018</v>
      </c>
      <c r="J9" s="12"/>
      <c r="K9" s="41">
        <f>LEN(Atomfeed!C14)-LEN(SUBSTITUTE(Atomfeed!C14,"/",""))</f>
        <v>9</v>
      </c>
      <c r="L9" s="42" t="str">
        <f>SUBSTITUTE(Atomfeed!C14,"/","#",'Werkblad (lijstjes etc.)'!K9)</f>
        <v>https://www.rijkswaterstaat.nl/apps/geoservices/geodata/regios/civ/uitleveren_pdok#ror_risico_eu2018_v_ab_gpkg.zip</v>
      </c>
      <c r="M9" s="42" t="str">
        <f t="shared" si="0"/>
        <v>ror_risico_eu2018_v_ab_gpkg.zip</v>
      </c>
    </row>
    <row r="10" spans="3:13" x14ac:dyDescent="0.25">
      <c r="D10" s="10" t="s">
        <v>21</v>
      </c>
      <c r="E10" s="10" t="s">
        <v>56</v>
      </c>
      <c r="H10" s="9" t="s">
        <v>55</v>
      </c>
      <c r="J10" s="12"/>
      <c r="K10" s="41">
        <f>LEN(Atomfeed!C15)-LEN(SUBSTITUTE(Atomfeed!C15,"/",""))</f>
        <v>9</v>
      </c>
      <c r="L10" s="42" t="str">
        <f>SUBSTITUTE(Atomfeed!C15,"/","#",'Werkblad (lijstjes etc.)'!K10)</f>
        <v>https://www.rijkswaterstaat.nl/apps/geoservices/geodata/regios/civ/uitleveren_pdok#ror_risico_eu2018_l_gpkg.zip</v>
      </c>
      <c r="M10" s="42" t="str">
        <f t="shared" si="0"/>
        <v>ror_risico_eu2018_l_gpkg.zip</v>
      </c>
    </row>
    <row r="11" spans="3:13" x14ac:dyDescent="0.25">
      <c r="D11" s="10" t="s">
        <v>22</v>
      </c>
      <c r="J11" s="12"/>
      <c r="K11" s="41">
        <f>LEN(Atomfeed!C16)-LEN(SUBSTITUTE(Atomfeed!C16,"/",""))</f>
        <v>0</v>
      </c>
      <c r="L11" s="42" t="e">
        <f>SUBSTITUTE(Atomfeed!C16,"/","#",'Werkblad (lijstjes etc.)'!K11)</f>
        <v>#VALUE!</v>
      </c>
      <c r="M11" s="42" t="e">
        <f t="shared" si="0"/>
        <v>#VALUE!</v>
      </c>
    </row>
    <row r="12" spans="3:13" x14ac:dyDescent="0.25">
      <c r="D12" s="10" t="s">
        <v>23</v>
      </c>
      <c r="E12" s="12"/>
      <c r="J12" s="12"/>
      <c r="K12" s="41">
        <f>LEN(Atomfeed!C17)-LEN(SUBSTITUTE(Atomfeed!C17,"/",""))</f>
        <v>0</v>
      </c>
      <c r="L12" s="42" t="e">
        <f>SUBSTITUTE(Atomfeed!C17,"/","#",'Werkblad (lijstjes etc.)'!K12)</f>
        <v>#VALUE!</v>
      </c>
      <c r="M12" s="42" t="e">
        <f t="shared" si="0"/>
        <v>#VALUE!</v>
      </c>
    </row>
    <row r="13" spans="3:13" x14ac:dyDescent="0.25">
      <c r="D13" s="10" t="s">
        <v>24</v>
      </c>
      <c r="J13" s="12"/>
      <c r="K13" s="41">
        <f>LEN(Atomfeed!C18)-LEN(SUBSTITUTE(Atomfeed!C18,"/",""))</f>
        <v>0</v>
      </c>
      <c r="L13" s="42" t="e">
        <f>SUBSTITUTE(Atomfeed!C18,"/","#",'Werkblad (lijstjes etc.)'!K13)</f>
        <v>#VALUE!</v>
      </c>
      <c r="M13" s="42" t="e">
        <f t="shared" si="0"/>
        <v>#VALUE!</v>
      </c>
    </row>
    <row r="14" spans="3:13" x14ac:dyDescent="0.25">
      <c r="D14" s="10" t="s">
        <v>25</v>
      </c>
      <c r="K14" s="41">
        <f>LEN(Atomfeed!C19)-LEN(SUBSTITUTE(Atomfeed!C19,"/",""))</f>
        <v>0</v>
      </c>
      <c r="L14" s="42" t="e">
        <f>SUBSTITUTE(Atomfeed!C19,"/","#",'Werkblad (lijstjes etc.)'!K14)</f>
        <v>#VALUE!</v>
      </c>
      <c r="M14" s="42" t="e">
        <f t="shared" si="0"/>
        <v>#VALUE!</v>
      </c>
    </row>
    <row r="15" spans="3:13" x14ac:dyDescent="0.25">
      <c r="D15" s="9" t="s">
        <v>104</v>
      </c>
      <c r="K15" s="41">
        <f>LEN(Atomfeed!C20)-LEN(SUBSTITUTE(Atomfeed!C20,"/",""))</f>
        <v>0</v>
      </c>
      <c r="L15" s="42" t="e">
        <f>SUBSTITUTE(Atomfeed!C20,"/","#",'Werkblad (lijstjes etc.)'!K15)</f>
        <v>#VALUE!</v>
      </c>
      <c r="M15" s="42" t="e">
        <f t="shared" si="0"/>
        <v>#VALUE!</v>
      </c>
    </row>
    <row r="16" spans="3:13" x14ac:dyDescent="0.25">
      <c r="E16" s="9" t="s">
        <v>73</v>
      </c>
      <c r="K16" s="41">
        <f>LEN(Atomfeed!C21)-LEN(SUBSTITUTE(Atomfeed!C21,"/",""))</f>
        <v>0</v>
      </c>
      <c r="L16" s="42" t="e">
        <f>SUBSTITUTE(Atomfeed!C21,"/","#",'Werkblad (lijstjes etc.)'!K16)</f>
        <v>#VALUE!</v>
      </c>
      <c r="M16" s="42" t="e">
        <f t="shared" si="0"/>
        <v>#VALUE!</v>
      </c>
    </row>
    <row r="17" spans="3:13" x14ac:dyDescent="0.25">
      <c r="C17" s="9" t="s">
        <v>42</v>
      </c>
      <c r="K17" s="41" t="e">
        <f>LEN(Atomfeed!#REF!)-LEN(SUBSTITUTE(Atomfeed!#REF!,"/",""))</f>
        <v>#REF!</v>
      </c>
      <c r="L17" s="42" t="e">
        <f>SUBSTITUTE(Atomfeed!#REF!,"/","#",'Werkblad (lijstjes etc.)'!K17)</f>
        <v>#REF!</v>
      </c>
      <c r="M17" s="42" t="e">
        <f t="shared" si="0"/>
        <v>#REF!</v>
      </c>
    </row>
    <row r="18" spans="3:13" x14ac:dyDescent="0.25">
      <c r="C18" s="10" t="s">
        <v>26</v>
      </c>
      <c r="H18" s="9" t="s">
        <v>74</v>
      </c>
      <c r="K18" s="41" t="e">
        <f>LEN(Atomfeed!#REF!)-LEN(SUBSTITUTE(Atomfeed!#REF!,"/",""))</f>
        <v>#REF!</v>
      </c>
      <c r="L18" s="42" t="e">
        <f>SUBSTITUTE(Atomfeed!#REF!,"/","#",'Werkblad (lijstjes etc.)'!K18)</f>
        <v>#REF!</v>
      </c>
      <c r="M18" s="42" t="e">
        <f t="shared" si="0"/>
        <v>#REF!</v>
      </c>
    </row>
    <row r="19" spans="3:13" x14ac:dyDescent="0.25">
      <c r="H19" s="9" t="s">
        <v>71</v>
      </c>
      <c r="K19" s="41" t="e">
        <f>LEN(Atomfeed!#REF!)-LEN(SUBSTITUTE(Atomfeed!#REF!,"/",""))</f>
        <v>#REF!</v>
      </c>
      <c r="L19" s="42" t="e">
        <f>SUBSTITUTE(Atomfeed!#REF!,"/","#",'Werkblad (lijstjes etc.)'!K19)</f>
        <v>#REF!</v>
      </c>
      <c r="M19" s="42" t="e">
        <f t="shared" si="0"/>
        <v>#REF!</v>
      </c>
    </row>
    <row r="20" spans="3:13" x14ac:dyDescent="0.25">
      <c r="C20" s="13" t="str">
        <f>IF(Algemeen!C2="Ja",Algemeen!B2)</f>
        <v>WMS</v>
      </c>
      <c r="D20" s="9" t="s">
        <v>27</v>
      </c>
      <c r="E20" s="9" t="s">
        <v>43</v>
      </c>
      <c r="F20" s="9" t="s">
        <v>42</v>
      </c>
      <c r="K20" s="41" t="e">
        <f>LEN(Atomfeed!#REF!)-LEN(SUBSTITUTE(Atomfeed!#REF!,"/",""))</f>
        <v>#REF!</v>
      </c>
      <c r="L20" s="42" t="e">
        <f>SUBSTITUTE(Atomfeed!#REF!,"/","#",'Werkblad (lijstjes etc.)'!K20)</f>
        <v>#REF!</v>
      </c>
      <c r="M20" s="42" t="e">
        <f t="shared" si="0"/>
        <v>#REF!</v>
      </c>
    </row>
    <row r="21" spans="3:13" x14ac:dyDescent="0.25">
      <c r="C21" s="13" t="str">
        <f>IF(Algemeen!C5="Ja",Algemeen!B5)</f>
        <v>WFS</v>
      </c>
      <c r="D21" s="9" t="s">
        <v>28</v>
      </c>
      <c r="K21" s="41" t="e">
        <f>LEN(Atomfeed!#REF!)-LEN(SUBSTITUTE(Atomfeed!#REF!,"/",""))</f>
        <v>#REF!</v>
      </c>
      <c r="L21" s="42" t="e">
        <f>SUBSTITUTE(Atomfeed!#REF!,"/","#",'Werkblad (lijstjes etc.)'!K21)</f>
        <v>#REF!</v>
      </c>
      <c r="M21" s="42" t="e">
        <f t="shared" si="0"/>
        <v>#REF!</v>
      </c>
    </row>
    <row r="22" spans="3:13" x14ac:dyDescent="0.25">
      <c r="C22" s="13" t="s">
        <v>36</v>
      </c>
      <c r="D22" s="9" t="s">
        <v>38</v>
      </c>
      <c r="K22" s="41"/>
      <c r="L22" s="42"/>
      <c r="M22" s="42"/>
    </row>
    <row r="23" spans="3:13" x14ac:dyDescent="0.25">
      <c r="C23" s="10" t="s">
        <v>29</v>
      </c>
      <c r="K23" s="41"/>
      <c r="L23" s="42"/>
      <c r="M23" s="42"/>
    </row>
    <row r="24" spans="3:13" x14ac:dyDescent="0.25">
      <c r="C24" s="8" t="s">
        <v>18</v>
      </c>
      <c r="K24" s="12" t="s">
        <v>44</v>
      </c>
      <c r="L24" s="12"/>
      <c r="M24" s="12"/>
    </row>
    <row r="25" spans="3:13" x14ac:dyDescent="0.25">
      <c r="H25" s="9" t="s">
        <v>52</v>
      </c>
      <c r="K25" s="12"/>
      <c r="L25" s="12"/>
      <c r="M25" s="12"/>
    </row>
    <row r="26" spans="3:13" x14ac:dyDescent="0.25">
      <c r="C26" s="9" t="s">
        <v>54</v>
      </c>
      <c r="H26" s="9" t="s">
        <v>53</v>
      </c>
      <c r="K26" s="41" t="e">
        <f>LEN(#REF!)-LEN(SUBSTITUTE(#REF!,"/",""))</f>
        <v>#REF!</v>
      </c>
      <c r="L26" s="42" t="e">
        <f>SUBSTITUTE(#REF!,"/","#",'Werkblad (lijstjes etc.)'!K26)</f>
        <v>#REF!</v>
      </c>
      <c r="M26" s="42" t="e">
        <f>MID(L26, SEARCH("#",L26)+1,100)</f>
        <v>#REF!</v>
      </c>
    </row>
    <row r="27" spans="3:13" x14ac:dyDescent="0.25">
      <c r="K27" s="41" t="e">
        <f>LEN(Atomfeed!#REF!)-LEN(SUBSTITUTE(Atomfeed!#REF!,"/",""))</f>
        <v>#REF!</v>
      </c>
      <c r="L27" s="42" t="e">
        <f>SUBSTITUTE(Atomfeed!#REF!,"/","#",'Werkblad (lijstjes etc.)'!K27)</f>
        <v>#REF!</v>
      </c>
      <c r="M27" s="42" t="e">
        <f t="shared" ref="M27:M40" si="1">MID(L27, SEARCH("#",L27)+1,100)</f>
        <v>#REF!</v>
      </c>
    </row>
    <row r="28" spans="3:13" x14ac:dyDescent="0.25">
      <c r="E28" s="9" t="s">
        <v>105</v>
      </c>
      <c r="K28" s="41" t="e">
        <f>LEN(Atomfeed!#REF!)-LEN(SUBSTITUTE(Atomfeed!#REF!,"/",""))</f>
        <v>#REF!</v>
      </c>
      <c r="L28" s="42" t="e">
        <f>SUBSTITUTE(Atomfeed!#REF!,"/","#",'Werkblad (lijstjes etc.)'!K28)</f>
        <v>#REF!</v>
      </c>
      <c r="M28" s="42" t="e">
        <f t="shared" si="1"/>
        <v>#REF!</v>
      </c>
    </row>
    <row r="29" spans="3:13" x14ac:dyDescent="0.25">
      <c r="C29" s="9" t="s">
        <v>52</v>
      </c>
      <c r="K29" s="41" t="e">
        <f>LEN(Atomfeed!#REF!)-LEN(SUBSTITUTE(Atomfeed!#REF!,"/",""))</f>
        <v>#REF!</v>
      </c>
      <c r="L29" s="42" t="e">
        <f>SUBSTITUTE(Atomfeed!#REF!,"/","#",'Werkblad (lijstjes etc.)'!K29)</f>
        <v>#REF!</v>
      </c>
      <c r="M29" s="42" t="e">
        <f t="shared" si="1"/>
        <v>#REF!</v>
      </c>
    </row>
    <row r="30" spans="3:13" x14ac:dyDescent="0.25">
      <c r="C30" s="9" t="s">
        <v>53</v>
      </c>
      <c r="H30" s="55" t="s">
        <v>99</v>
      </c>
      <c r="K30" s="41" t="e">
        <f>LEN(Atomfeed!#REF!)-LEN(SUBSTITUTE(Atomfeed!#REF!,"/",""))</f>
        <v>#REF!</v>
      </c>
      <c r="L30" s="42" t="e">
        <f>SUBSTITUTE(Atomfeed!#REF!,"/","#",'Werkblad (lijstjes etc.)'!K30)</f>
        <v>#REF!</v>
      </c>
      <c r="M30" s="42" t="e">
        <f t="shared" si="1"/>
        <v>#REF!</v>
      </c>
    </row>
    <row r="31" spans="3:13" x14ac:dyDescent="0.25">
      <c r="H31" s="9" t="s">
        <v>100</v>
      </c>
      <c r="K31" s="41" t="e">
        <f>LEN(Atomfeed!#REF!)-LEN(SUBSTITUTE(Atomfeed!#REF!,"/",""))</f>
        <v>#REF!</v>
      </c>
      <c r="L31" s="42" t="e">
        <f>SUBSTITUTE(Atomfeed!#REF!,"/","#",'Werkblad (lijstjes etc.)'!K31)</f>
        <v>#REF!</v>
      </c>
      <c r="M31" s="42" t="e">
        <f t="shared" si="1"/>
        <v>#REF!</v>
      </c>
    </row>
    <row r="32" spans="3:13" x14ac:dyDescent="0.25">
      <c r="C32" s="9" t="s">
        <v>69</v>
      </c>
      <c r="E32" s="9" t="s">
        <v>69</v>
      </c>
      <c r="K32" s="41" t="e">
        <f>LEN(Atomfeed!#REF!)-LEN(SUBSTITUTE(Atomfeed!#REF!,"/",""))</f>
        <v>#REF!</v>
      </c>
      <c r="L32" s="42" t="e">
        <f>SUBSTITUTE(Atomfeed!#REF!,"/","#",'Werkblad (lijstjes etc.)'!K32)</f>
        <v>#REF!</v>
      </c>
      <c r="M32" s="42" t="e">
        <f t="shared" si="1"/>
        <v>#REF!</v>
      </c>
    </row>
    <row r="33" spans="3:13" x14ac:dyDescent="0.25">
      <c r="E33" s="9" t="s">
        <v>70</v>
      </c>
      <c r="K33" s="41" t="e">
        <f>LEN(Atomfeed!#REF!)-LEN(SUBSTITUTE(Atomfeed!#REF!,"/",""))</f>
        <v>#REF!</v>
      </c>
      <c r="L33" s="42" t="e">
        <f>SUBSTITUTE(Atomfeed!#REF!,"/","#",'Werkblad (lijstjes etc.)'!K33)</f>
        <v>#REF!</v>
      </c>
      <c r="M33" s="42" t="e">
        <f t="shared" si="1"/>
        <v>#REF!</v>
      </c>
    </row>
    <row r="34" spans="3:13" x14ac:dyDescent="0.25">
      <c r="K34" s="41" t="e">
        <f>LEN(Atomfeed!#REF!)-LEN(SUBSTITUTE(Atomfeed!#REF!,"/",""))</f>
        <v>#REF!</v>
      </c>
      <c r="L34" s="42" t="e">
        <f>SUBSTITUTE(Atomfeed!#REF!,"/","#",'Werkblad (lijstjes etc.)'!K34)</f>
        <v>#REF!</v>
      </c>
      <c r="M34" s="42" t="e">
        <f t="shared" si="1"/>
        <v>#REF!</v>
      </c>
    </row>
    <row r="35" spans="3:13" x14ac:dyDescent="0.25">
      <c r="C35" s="9" t="s">
        <v>97</v>
      </c>
      <c r="K35" s="41" t="e">
        <f>LEN(Atomfeed!#REF!)-LEN(SUBSTITUTE(Atomfeed!#REF!,"/",""))</f>
        <v>#REF!</v>
      </c>
      <c r="L35" s="42" t="e">
        <f>SUBSTITUTE(Atomfeed!#REF!,"/","#",'Werkblad (lijstjes etc.)'!K35)</f>
        <v>#REF!</v>
      </c>
      <c r="M35" s="42" t="e">
        <f t="shared" si="1"/>
        <v>#REF!</v>
      </c>
    </row>
    <row r="36" spans="3:13" x14ac:dyDescent="0.25">
      <c r="K36" s="41" t="e">
        <f>LEN(Atomfeed!#REF!)-LEN(SUBSTITUTE(Atomfeed!#REF!,"/",""))</f>
        <v>#REF!</v>
      </c>
      <c r="L36" s="42" t="e">
        <f>SUBSTITUTE(Atomfeed!#REF!,"/","#",'Werkblad (lijstjes etc.)'!K36)</f>
        <v>#REF!</v>
      </c>
      <c r="M36" s="42" t="e">
        <f t="shared" si="1"/>
        <v>#REF!</v>
      </c>
    </row>
    <row r="37" spans="3:13" x14ac:dyDescent="0.25">
      <c r="K37" s="41" t="e">
        <f>LEN(Atomfeed!#REF!)-LEN(SUBSTITUTE(Atomfeed!#REF!,"/",""))</f>
        <v>#REF!</v>
      </c>
      <c r="L37" s="42" t="e">
        <f>SUBSTITUTE(Atomfeed!#REF!,"/","#",'Werkblad (lijstjes etc.)'!K37)</f>
        <v>#REF!</v>
      </c>
      <c r="M37" s="42" t="e">
        <f t="shared" si="1"/>
        <v>#REF!</v>
      </c>
    </row>
    <row r="38" spans="3:13" x14ac:dyDescent="0.25">
      <c r="K38" s="41" t="e">
        <f>LEN(Atomfeed!#REF!)-LEN(SUBSTITUTE(Atomfeed!#REF!,"/",""))</f>
        <v>#REF!</v>
      </c>
      <c r="L38" s="42" t="e">
        <f>SUBSTITUTE(Atomfeed!#REF!,"/","#",'Werkblad (lijstjes etc.)'!K38)</f>
        <v>#REF!</v>
      </c>
      <c r="M38" s="42" t="e">
        <f t="shared" si="1"/>
        <v>#REF!</v>
      </c>
    </row>
    <row r="39" spans="3:13" x14ac:dyDescent="0.25">
      <c r="K39" s="41" t="e">
        <f>LEN(Atomfeed!#REF!)-LEN(SUBSTITUTE(Atomfeed!#REF!,"/",""))</f>
        <v>#REF!</v>
      </c>
      <c r="L39" s="42" t="e">
        <f>SUBSTITUTE(Atomfeed!#REF!,"/","#",'Werkblad (lijstjes etc.)'!K39)</f>
        <v>#REF!</v>
      </c>
      <c r="M39" s="42" t="e">
        <f t="shared" si="1"/>
        <v>#REF!</v>
      </c>
    </row>
    <row r="40" spans="3:13" x14ac:dyDescent="0.25">
      <c r="K40" s="41" t="e">
        <f>LEN(Atomfeed!#REF!)-LEN(SUBSTITUTE(Atomfeed!#REF!,"/",""))</f>
        <v>#REF!</v>
      </c>
      <c r="L40" s="42" t="e">
        <f>SUBSTITUTE(Atomfeed!#REF!,"/","#",'Werkblad (lijstjes etc.)'!K40)</f>
        <v>#REF!</v>
      </c>
      <c r="M40" s="42" t="e">
        <f t="shared" si="1"/>
        <v>#REF!</v>
      </c>
    </row>
    <row r="48" spans="3:13" x14ac:dyDescent="0.25">
      <c r="K48" s="41">
        <f>LEN(Atomfeed!C29)-LEN(SUBSTITUTE(Atomfeed!C29,"/",""))</f>
        <v>0</v>
      </c>
      <c r="L48" s="42" t="e">
        <f>SUBSTITUTE(Atomfeed!C29,"/","#",'Werkblad (lijstjes etc.)'!K48)</f>
        <v>#VALUE!</v>
      </c>
      <c r="M48" s="42" t="e">
        <f>MID(L48, SEARCH("#",L48)+1,100)</f>
        <v>#VALUE!</v>
      </c>
    </row>
  </sheetData>
  <sortState xmlns:xlrd2="http://schemas.microsoft.com/office/spreadsheetml/2017/richdata2" ref="D8:D13">
    <sortCondition ref="D8"/>
  </sortState>
  <hyperlinks>
    <hyperlink ref="H30" r:id="rId1" xr:uid="{57ACF0E5-3F2A-44CC-ACB1-DB55D725E94B}"/>
  </hyperlinks>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B2E3B-3709-46A8-91D0-F511D5E04EE3}">
  <sheetPr codeName="Blad2"/>
  <dimension ref="A1:P58"/>
  <sheetViews>
    <sheetView topLeftCell="A13" zoomScaleNormal="100" workbookViewId="0">
      <selection activeCell="C18" sqref="C18"/>
    </sheetView>
  </sheetViews>
  <sheetFormatPr defaultColWidth="9.140625" defaultRowHeight="15" x14ac:dyDescent="0.25"/>
  <cols>
    <col min="1" max="1" width="4.28515625" style="8" customWidth="1"/>
    <col min="2" max="2" width="36.28515625" style="8" bestFit="1" customWidth="1"/>
    <col min="3" max="3" width="134.140625" style="8" bestFit="1" customWidth="1"/>
    <col min="4" max="4" width="76.7109375" style="36" bestFit="1" customWidth="1"/>
    <col min="5" max="5" width="109.7109375" style="36" bestFit="1" customWidth="1"/>
    <col min="6" max="6" width="16.42578125" style="36" customWidth="1"/>
    <col min="7" max="8" width="24" style="8" bestFit="1" customWidth="1"/>
    <col min="9" max="9" width="24.140625" style="8" customWidth="1"/>
    <col min="10" max="10" width="15.85546875" style="8" customWidth="1"/>
    <col min="11" max="11" width="19.42578125" style="8" bestFit="1" customWidth="1"/>
    <col min="12" max="19" width="9.140625" style="8"/>
    <col min="20" max="20" width="10.7109375" style="8" customWidth="1"/>
    <col min="21" max="16384" width="9.140625" style="8"/>
  </cols>
  <sheetData>
    <row r="1" spans="1:11" x14ac:dyDescent="0.25">
      <c r="A1" s="1"/>
      <c r="B1" s="1"/>
      <c r="C1" s="1"/>
      <c r="D1" s="35"/>
      <c r="E1" s="35"/>
      <c r="F1" s="35"/>
      <c r="G1" s="1"/>
      <c r="H1" s="1"/>
      <c r="I1" s="1"/>
      <c r="J1" s="1"/>
      <c r="K1" s="1"/>
    </row>
    <row r="2" spans="1:11" x14ac:dyDescent="0.25">
      <c r="A2" s="1"/>
      <c r="B2" s="2" t="s">
        <v>2</v>
      </c>
      <c r="C2" s="16" t="s">
        <v>3</v>
      </c>
      <c r="D2" s="35"/>
      <c r="E2" s="35"/>
      <c r="F2" s="35"/>
      <c r="G2" s="1"/>
      <c r="H2" s="1"/>
      <c r="I2" s="1"/>
      <c r="J2" s="1"/>
      <c r="K2" s="1"/>
    </row>
    <row r="3" spans="1:11" x14ac:dyDescent="0.25">
      <c r="A3" s="1"/>
      <c r="B3" s="2" t="s">
        <v>48</v>
      </c>
      <c r="C3" s="15" t="s">
        <v>5</v>
      </c>
      <c r="D3" s="35"/>
      <c r="E3" s="35"/>
      <c r="F3" s="35"/>
      <c r="G3" s="1"/>
      <c r="H3" s="1"/>
      <c r="I3" s="1"/>
      <c r="J3" s="1"/>
      <c r="K3" s="1"/>
    </row>
    <row r="4" spans="1:11" x14ac:dyDescent="0.25">
      <c r="A4" s="1"/>
      <c r="B4" s="1"/>
      <c r="C4" s="1"/>
      <c r="D4" s="35"/>
      <c r="E4" s="35"/>
      <c r="F4" s="35"/>
      <c r="G4" s="1"/>
      <c r="H4" s="1"/>
      <c r="I4" s="1"/>
      <c r="J4" s="1"/>
      <c r="K4" s="1"/>
    </row>
    <row r="5" spans="1:11" x14ac:dyDescent="0.25">
      <c r="A5" s="1"/>
      <c r="B5" s="2" t="s">
        <v>4</v>
      </c>
      <c r="C5" s="15" t="s">
        <v>3</v>
      </c>
      <c r="D5" s="35"/>
      <c r="E5" s="35"/>
      <c r="F5" s="35"/>
      <c r="G5" s="1"/>
      <c r="H5" s="1"/>
      <c r="I5" s="1"/>
      <c r="J5" s="1"/>
      <c r="K5" s="1"/>
    </row>
    <row r="6" spans="1:11" x14ac:dyDescent="0.25">
      <c r="A6" s="1"/>
      <c r="B6" s="2" t="s">
        <v>48</v>
      </c>
      <c r="C6" s="15" t="s">
        <v>5</v>
      </c>
      <c r="D6" s="35"/>
      <c r="E6" s="35"/>
      <c r="F6" s="35"/>
      <c r="G6" s="1"/>
      <c r="H6" s="1"/>
      <c r="I6" s="1"/>
      <c r="J6" s="1"/>
      <c r="K6" s="1"/>
    </row>
    <row r="7" spans="1:11" x14ac:dyDescent="0.25">
      <c r="A7" s="1"/>
      <c r="B7" s="2" t="s">
        <v>49</v>
      </c>
      <c r="C7" s="15" t="s">
        <v>3</v>
      </c>
      <c r="D7" s="35"/>
      <c r="E7" s="35"/>
      <c r="F7" s="35"/>
      <c r="G7" s="1"/>
      <c r="H7" s="1"/>
      <c r="I7" s="1"/>
      <c r="J7" s="1"/>
      <c r="K7" s="1"/>
    </row>
    <row r="8" spans="1:11" x14ac:dyDescent="0.25">
      <c r="A8" s="1"/>
      <c r="B8" s="1"/>
      <c r="C8" s="1"/>
      <c r="D8" s="35"/>
      <c r="E8" s="35"/>
      <c r="F8" s="35"/>
      <c r="G8" s="1"/>
      <c r="H8" s="1"/>
      <c r="I8" s="1"/>
      <c r="J8" s="1"/>
      <c r="K8" s="1"/>
    </row>
    <row r="9" spans="1:11" x14ac:dyDescent="0.25">
      <c r="A9" s="1"/>
      <c r="B9" s="29" t="s">
        <v>102</v>
      </c>
      <c r="C9" s="30" t="s">
        <v>3</v>
      </c>
      <c r="D9" s="35"/>
      <c r="E9" s="35"/>
      <c r="F9" s="35"/>
      <c r="G9" s="1"/>
      <c r="H9" s="1"/>
      <c r="I9" s="1"/>
      <c r="J9" s="1"/>
      <c r="K9" s="1"/>
    </row>
    <row r="10" spans="1:11" x14ac:dyDescent="0.25">
      <c r="A10" s="1"/>
      <c r="B10" s="27" t="s">
        <v>48</v>
      </c>
      <c r="C10" s="13" t="s">
        <v>3</v>
      </c>
      <c r="D10" s="35"/>
      <c r="E10" s="35"/>
      <c r="F10" s="35"/>
      <c r="G10" s="1"/>
      <c r="H10" s="1"/>
      <c r="I10" s="1"/>
      <c r="J10" s="1"/>
      <c r="K10" s="1"/>
    </row>
    <row r="11" spans="1:11" x14ac:dyDescent="0.25">
      <c r="A11" s="1"/>
      <c r="B11" s="27" t="s">
        <v>51</v>
      </c>
      <c r="C11" s="13" t="s">
        <v>52</v>
      </c>
      <c r="D11" s="35"/>
      <c r="E11" s="35"/>
      <c r="F11" s="35"/>
      <c r="G11" s="1"/>
      <c r="H11" s="1"/>
      <c r="I11" s="1"/>
      <c r="J11" s="1"/>
      <c r="K11" s="1"/>
    </row>
    <row r="12" spans="1:11" x14ac:dyDescent="0.25">
      <c r="A12" s="1"/>
      <c r="B12" s="1"/>
      <c r="C12" s="1"/>
      <c r="D12" s="35"/>
      <c r="E12" s="35"/>
      <c r="F12" s="35"/>
      <c r="G12" s="1"/>
      <c r="H12" s="1"/>
      <c r="I12" s="1"/>
      <c r="J12" s="1"/>
      <c r="K12" s="1"/>
    </row>
    <row r="13" spans="1:11" x14ac:dyDescent="0.25">
      <c r="A13" s="1"/>
      <c r="B13" s="1"/>
      <c r="C13" s="1"/>
      <c r="D13" s="35"/>
      <c r="E13" s="35"/>
      <c r="F13" s="35"/>
      <c r="G13" s="1"/>
      <c r="H13" s="1"/>
      <c r="I13" s="1"/>
      <c r="J13" s="1"/>
      <c r="K13" s="1"/>
    </row>
    <row r="14" spans="1:11" x14ac:dyDescent="0.25">
      <c r="A14" s="1"/>
      <c r="B14" s="2" t="s">
        <v>7</v>
      </c>
      <c r="C14" s="15" t="s">
        <v>24</v>
      </c>
      <c r="D14" s="35"/>
      <c r="E14" s="35"/>
      <c r="F14" s="35"/>
      <c r="G14" s="1"/>
      <c r="H14" s="1"/>
      <c r="I14" s="1"/>
      <c r="J14" s="1"/>
      <c r="K14" s="1"/>
    </row>
    <row r="15" spans="1:11" x14ac:dyDescent="0.25">
      <c r="A15" s="1"/>
      <c r="B15" s="2" t="s">
        <v>0</v>
      </c>
      <c r="C15" s="15" t="s">
        <v>132</v>
      </c>
      <c r="D15" s="35"/>
      <c r="E15" s="35"/>
      <c r="F15" s="35"/>
      <c r="G15" s="1"/>
      <c r="H15" s="1"/>
      <c r="I15" s="1"/>
      <c r="J15" s="1"/>
      <c r="K15" s="1"/>
    </row>
    <row r="16" spans="1:11" x14ac:dyDescent="0.25">
      <c r="A16" s="1"/>
      <c r="B16" s="2" t="s">
        <v>9</v>
      </c>
      <c r="C16" s="69" t="s">
        <v>135</v>
      </c>
      <c r="D16" s="34" t="s">
        <v>35</v>
      </c>
      <c r="E16" s="35"/>
      <c r="F16" s="35"/>
      <c r="G16" s="1"/>
      <c r="H16" s="1"/>
      <c r="I16" s="1"/>
      <c r="J16" s="1"/>
      <c r="K16" s="1"/>
    </row>
    <row r="17" spans="1:16" x14ac:dyDescent="0.25">
      <c r="A17" s="1"/>
      <c r="B17" s="2" t="s">
        <v>8</v>
      </c>
      <c r="C17" s="44" t="s">
        <v>136</v>
      </c>
      <c r="D17" s="35"/>
      <c r="E17" s="35"/>
      <c r="F17" s="35"/>
      <c r="G17" s="1"/>
      <c r="H17" s="1"/>
      <c r="I17" s="1"/>
      <c r="J17" s="1"/>
      <c r="K17" s="1"/>
      <c r="L17" s="14"/>
      <c r="M17" s="14"/>
      <c r="N17" s="14"/>
    </row>
    <row r="18" spans="1:16" x14ac:dyDescent="0.25">
      <c r="A18" s="1"/>
      <c r="B18" s="2" t="s">
        <v>10</v>
      </c>
      <c r="C18" s="15" t="s">
        <v>137</v>
      </c>
      <c r="D18" s="35"/>
      <c r="E18" s="35"/>
      <c r="F18" s="35"/>
      <c r="G18" s="1"/>
      <c r="H18" s="1"/>
      <c r="I18" s="1"/>
      <c r="J18" s="1"/>
      <c r="K18" s="1"/>
      <c r="L18" s="14"/>
      <c r="M18" s="14"/>
      <c r="N18" s="14"/>
    </row>
    <row r="19" spans="1:16" x14ac:dyDescent="0.25">
      <c r="A19" s="1"/>
      <c r="B19" s="2" t="s">
        <v>98</v>
      </c>
      <c r="C19" s="54" t="s">
        <v>99</v>
      </c>
      <c r="D19" s="35"/>
      <c r="E19" s="35"/>
      <c r="F19" s="35"/>
      <c r="G19" s="1"/>
      <c r="H19" s="1"/>
      <c r="I19" s="1"/>
      <c r="J19" s="1"/>
      <c r="K19" s="1"/>
      <c r="L19" s="14"/>
      <c r="M19" s="14"/>
      <c r="N19" s="14"/>
    </row>
    <row r="20" spans="1:16" x14ac:dyDescent="0.25">
      <c r="A20" s="1"/>
      <c r="B20" s="1"/>
      <c r="C20" s="1"/>
      <c r="D20" s="35"/>
      <c r="E20" s="35"/>
      <c r="F20" s="35"/>
      <c r="G20" s="1"/>
      <c r="H20" s="1"/>
      <c r="I20" s="1"/>
      <c r="J20" s="1"/>
      <c r="K20" s="1"/>
      <c r="L20" s="14"/>
      <c r="M20" s="14"/>
      <c r="N20" s="14"/>
    </row>
    <row r="21" spans="1:16" x14ac:dyDescent="0.25">
      <c r="A21" s="1"/>
      <c r="B21" s="2" t="s">
        <v>88</v>
      </c>
      <c r="C21" s="2" t="s">
        <v>103</v>
      </c>
      <c r="D21" s="34"/>
      <c r="E21" s="34"/>
      <c r="F21" s="35"/>
      <c r="G21" s="1"/>
      <c r="H21" s="1"/>
      <c r="I21" s="1"/>
      <c r="J21" s="1"/>
      <c r="K21" s="1"/>
      <c r="L21" s="14"/>
      <c r="M21" s="14"/>
      <c r="N21" s="14"/>
    </row>
    <row r="22" spans="1:16" x14ac:dyDescent="0.25">
      <c r="A22" s="1"/>
      <c r="B22" s="1"/>
      <c r="C22" s="1"/>
      <c r="D22" s="34"/>
      <c r="E22" s="34"/>
      <c r="F22" s="35"/>
      <c r="G22" s="1"/>
      <c r="H22" s="1"/>
      <c r="I22" s="1"/>
      <c r="J22" s="1"/>
      <c r="K22" s="1"/>
      <c r="L22" s="14"/>
      <c r="M22" s="14"/>
      <c r="N22" s="14"/>
    </row>
    <row r="23" spans="1:16" x14ac:dyDescent="0.25">
      <c r="A23" s="1"/>
      <c r="B23" s="2" t="s">
        <v>80</v>
      </c>
      <c r="C23" s="54" t="s">
        <v>96</v>
      </c>
      <c r="D23" s="1"/>
      <c r="E23" s="34"/>
      <c r="F23" s="35"/>
      <c r="G23" s="1"/>
      <c r="H23" s="1"/>
      <c r="I23" s="1"/>
      <c r="J23" s="1"/>
      <c r="K23" s="1"/>
      <c r="M23" s="14"/>
      <c r="N23" s="14"/>
      <c r="O23" s="14"/>
      <c r="P23" s="14"/>
    </row>
    <row r="24" spans="1:16" hidden="1" x14ac:dyDescent="0.25">
      <c r="A24" s="1"/>
      <c r="B24" s="2"/>
      <c r="C24" s="54"/>
      <c r="D24" s="1"/>
      <c r="E24" s="35"/>
      <c r="F24" s="35"/>
      <c r="G24" s="1"/>
      <c r="H24" s="1"/>
      <c r="I24" s="1"/>
      <c r="J24" s="1"/>
      <c r="K24" s="1"/>
      <c r="M24" s="14"/>
      <c r="N24" s="14"/>
      <c r="O24" s="14"/>
      <c r="P24" s="14"/>
    </row>
    <row r="25" spans="1:16" ht="15" hidden="1" customHeight="1" x14ac:dyDescent="0.25">
      <c r="A25" s="1"/>
      <c r="B25" s="2"/>
      <c r="C25" s="54"/>
      <c r="D25" s="1"/>
      <c r="E25" s="35"/>
      <c r="F25" s="35"/>
      <c r="G25" s="1"/>
      <c r="H25" s="1"/>
      <c r="I25" s="1"/>
      <c r="J25" s="1"/>
      <c r="K25" s="1"/>
      <c r="M25" s="14"/>
      <c r="N25" s="14"/>
      <c r="O25" s="14"/>
      <c r="P25" s="14"/>
    </row>
    <row r="26" spans="1:16" ht="15" hidden="1" customHeight="1" x14ac:dyDescent="0.25">
      <c r="A26" s="1"/>
      <c r="B26" s="2"/>
      <c r="C26" s="54"/>
      <c r="D26" s="1"/>
      <c r="E26" s="35"/>
      <c r="F26" s="35"/>
      <c r="G26" s="1"/>
      <c r="H26" s="1"/>
      <c r="I26" s="1"/>
      <c r="J26" s="1"/>
      <c r="K26" s="1"/>
    </row>
    <row r="27" spans="1:16" ht="9" hidden="1" customHeight="1" x14ac:dyDescent="0.25">
      <c r="A27" s="1"/>
      <c r="B27" s="2"/>
      <c r="C27" s="54"/>
      <c r="D27" s="1"/>
      <c r="E27" s="35"/>
      <c r="F27" s="35"/>
      <c r="G27" s="1"/>
      <c r="H27" s="1"/>
      <c r="I27" s="1"/>
      <c r="J27" s="1"/>
      <c r="K27" s="1"/>
    </row>
    <row r="28" spans="1:16" ht="3.95" hidden="1" customHeight="1" x14ac:dyDescent="0.25">
      <c r="A28" s="1"/>
      <c r="B28" s="2"/>
      <c r="C28" s="54"/>
      <c r="D28" s="1"/>
      <c r="E28" s="35"/>
      <c r="F28" s="35"/>
      <c r="G28" s="1"/>
      <c r="H28" s="1"/>
      <c r="I28" s="1"/>
      <c r="J28" s="1"/>
      <c r="K28" s="1"/>
    </row>
    <row r="29" spans="1:16" hidden="1" x14ac:dyDescent="0.25">
      <c r="A29" s="1"/>
      <c r="B29" s="2"/>
      <c r="C29" s="54"/>
      <c r="D29" s="1"/>
      <c r="E29" s="35"/>
      <c r="F29" s="35"/>
      <c r="G29" s="1"/>
      <c r="H29" s="1"/>
      <c r="I29" s="1"/>
      <c r="J29" s="1"/>
      <c r="K29" s="1"/>
    </row>
    <row r="30" spans="1:16" ht="15" hidden="1" customHeight="1" x14ac:dyDescent="0.25">
      <c r="A30" s="1"/>
      <c r="B30" s="2"/>
      <c r="C30" s="54"/>
      <c r="D30" s="1"/>
      <c r="E30" s="35"/>
      <c r="F30" s="35"/>
      <c r="G30" s="1"/>
      <c r="H30" s="1"/>
      <c r="I30" s="1"/>
      <c r="J30" s="1"/>
      <c r="K30" s="1"/>
    </row>
    <row r="31" spans="1:16" x14ac:dyDescent="0.25">
      <c r="A31" s="1"/>
      <c r="B31" s="2" t="s">
        <v>81</v>
      </c>
      <c r="C31" s="54" t="s">
        <v>96</v>
      </c>
      <c r="D31" s="1"/>
      <c r="E31" s="35"/>
      <c r="F31" s="35"/>
      <c r="G31" s="1"/>
      <c r="H31" s="1"/>
      <c r="I31" s="1"/>
      <c r="J31" s="1"/>
      <c r="K31" s="1"/>
    </row>
    <row r="32" spans="1:16" x14ac:dyDescent="0.25">
      <c r="A32" s="1"/>
      <c r="B32" s="2" t="s">
        <v>101</v>
      </c>
      <c r="C32" s="54" t="s">
        <v>96</v>
      </c>
      <c r="D32" s="1"/>
      <c r="E32" s="35"/>
      <c r="F32" s="35"/>
      <c r="G32" s="1"/>
      <c r="H32" s="1"/>
      <c r="I32" s="1"/>
      <c r="J32" s="1"/>
      <c r="K32" s="1"/>
    </row>
    <row r="33" spans="1:11" hidden="1" x14ac:dyDescent="0.25">
      <c r="A33" s="1"/>
      <c r="B33" s="1"/>
      <c r="C33" s="1"/>
      <c r="D33" s="1"/>
      <c r="E33" s="35"/>
      <c r="F33" s="35"/>
      <c r="G33" s="1"/>
      <c r="H33" s="1"/>
      <c r="I33" s="1"/>
      <c r="J33" s="1"/>
      <c r="K33" s="1"/>
    </row>
    <row r="34" spans="1:11" hidden="1" x14ac:dyDescent="0.25">
      <c r="A34" s="1"/>
      <c r="B34" s="1"/>
      <c r="C34" s="1"/>
      <c r="D34" s="1"/>
      <c r="E34" s="35"/>
      <c r="F34" s="35"/>
      <c r="G34" s="1"/>
      <c r="H34" s="1"/>
      <c r="I34" s="1"/>
      <c r="J34" s="1"/>
      <c r="K34" s="1"/>
    </row>
    <row r="35" spans="1:11" x14ac:dyDescent="0.25">
      <c r="A35" s="1"/>
      <c r="B35" s="1"/>
      <c r="C35" s="1"/>
      <c r="D35" s="1"/>
      <c r="E35" s="35"/>
      <c r="F35" s="35"/>
      <c r="G35" s="1"/>
      <c r="H35" s="1"/>
      <c r="I35" s="1"/>
      <c r="J35" s="1"/>
      <c r="K35" s="1"/>
    </row>
    <row r="36" spans="1:11" x14ac:dyDescent="0.25">
      <c r="A36" s="1"/>
      <c r="B36" s="2" t="s">
        <v>82</v>
      </c>
      <c r="C36" s="54" t="s">
        <v>96</v>
      </c>
      <c r="D36" s="1"/>
      <c r="E36" s="35"/>
      <c r="F36" s="35"/>
      <c r="G36" s="1"/>
      <c r="H36" s="1"/>
      <c r="I36" s="1"/>
      <c r="J36" s="1"/>
      <c r="K36" s="1"/>
    </row>
    <row r="37" spans="1:11" x14ac:dyDescent="0.25">
      <c r="A37" s="1"/>
      <c r="B37" s="1"/>
      <c r="C37" s="1"/>
      <c r="D37" s="1"/>
      <c r="E37" s="35"/>
      <c r="F37" s="35"/>
      <c r="G37" s="1"/>
      <c r="H37" s="1"/>
      <c r="I37" s="1"/>
      <c r="J37" s="1"/>
      <c r="K37" s="1"/>
    </row>
    <row r="38" spans="1:11" x14ac:dyDescent="0.25">
      <c r="A38" s="1"/>
      <c r="B38" s="1"/>
      <c r="C38" s="1"/>
      <c r="D38" s="1"/>
      <c r="E38" s="35"/>
      <c r="F38" s="35"/>
      <c r="G38" s="1"/>
      <c r="H38" s="1"/>
      <c r="I38" s="1"/>
      <c r="J38" s="1"/>
      <c r="K38" s="1"/>
    </row>
    <row r="39" spans="1:11" x14ac:dyDescent="0.25">
      <c r="A39" s="1"/>
      <c r="B39" s="1"/>
      <c r="C39" s="1"/>
      <c r="D39" s="1"/>
      <c r="E39" s="35"/>
      <c r="F39" s="35"/>
      <c r="G39" s="1"/>
      <c r="H39" s="1"/>
      <c r="I39" s="1"/>
      <c r="J39" s="1"/>
      <c r="K39" s="1"/>
    </row>
    <row r="40" spans="1:11" x14ac:dyDescent="0.25">
      <c r="A40" s="1"/>
      <c r="B40" s="1"/>
      <c r="C40" s="1"/>
      <c r="D40" s="1"/>
      <c r="E40" s="35"/>
      <c r="F40" s="35"/>
      <c r="G40" s="1"/>
      <c r="H40" s="1"/>
      <c r="I40" s="1"/>
      <c r="J40" s="1"/>
      <c r="K40" s="1"/>
    </row>
    <row r="41" spans="1:11" x14ac:dyDescent="0.25">
      <c r="A41" s="1"/>
      <c r="B41" s="1"/>
      <c r="C41" s="1"/>
      <c r="D41" s="1"/>
      <c r="E41" s="35"/>
      <c r="F41" s="35"/>
      <c r="G41" s="1"/>
      <c r="H41" s="1"/>
      <c r="I41" s="1"/>
      <c r="J41" s="1"/>
      <c r="K41" s="1"/>
    </row>
    <row r="42" spans="1:11" x14ac:dyDescent="0.25">
      <c r="A42" s="1"/>
      <c r="B42" s="1"/>
      <c r="C42" s="1"/>
      <c r="D42" s="1"/>
      <c r="E42" s="35"/>
      <c r="F42" s="35"/>
      <c r="G42" s="1"/>
      <c r="H42" s="1"/>
      <c r="I42" s="1"/>
      <c r="J42" s="1"/>
      <c r="K42" s="1"/>
    </row>
    <row r="43" spans="1:11" x14ac:dyDescent="0.25">
      <c r="A43" s="1"/>
      <c r="B43" s="1"/>
      <c r="C43" s="1"/>
      <c r="D43" s="1"/>
      <c r="E43" s="35"/>
      <c r="F43" s="35"/>
      <c r="G43" s="1"/>
      <c r="H43" s="1"/>
      <c r="I43" s="1"/>
      <c r="J43" s="1"/>
      <c r="K43" s="1"/>
    </row>
    <row r="44" spans="1:11" x14ac:dyDescent="0.25">
      <c r="A44" s="1"/>
      <c r="B44" s="1"/>
      <c r="C44" s="1"/>
      <c r="D44" s="1"/>
      <c r="E44" s="35"/>
      <c r="F44" s="35"/>
      <c r="G44" s="1"/>
      <c r="H44" s="1"/>
      <c r="I44" s="1"/>
      <c r="J44" s="1"/>
      <c r="K44" s="1"/>
    </row>
    <row r="45" spans="1:11" x14ac:dyDescent="0.25">
      <c r="A45" s="1"/>
      <c r="B45" s="1"/>
      <c r="C45" s="1"/>
      <c r="D45" s="1"/>
      <c r="E45" s="35"/>
      <c r="F45" s="35"/>
      <c r="G45" s="1"/>
      <c r="H45" s="1"/>
      <c r="I45" s="1"/>
      <c r="J45" s="1"/>
      <c r="K45" s="1"/>
    </row>
    <row r="46" spans="1:11" x14ac:dyDescent="0.25">
      <c r="A46" s="1"/>
      <c r="B46" s="1"/>
      <c r="C46" s="1"/>
      <c r="D46" s="35"/>
      <c r="E46" s="35"/>
      <c r="F46" s="35"/>
      <c r="G46" s="1"/>
      <c r="H46" s="1"/>
      <c r="I46" s="1"/>
      <c r="J46" s="1"/>
      <c r="K46" s="1"/>
    </row>
    <row r="47" spans="1:11" x14ac:dyDescent="0.25">
      <c r="A47" s="1"/>
      <c r="B47" s="1"/>
      <c r="C47" s="1"/>
      <c r="D47" s="35"/>
      <c r="E47" s="35"/>
      <c r="F47" s="35"/>
      <c r="G47" s="1"/>
      <c r="H47" s="1"/>
      <c r="I47" s="1"/>
      <c r="J47" s="1"/>
      <c r="K47" s="1"/>
    </row>
    <row r="48" spans="1:11" x14ac:dyDescent="0.25">
      <c r="A48" s="1"/>
      <c r="B48" s="1"/>
      <c r="C48" s="1"/>
      <c r="D48" s="35"/>
      <c r="E48" s="35"/>
      <c r="F48" s="35"/>
      <c r="G48" s="1"/>
      <c r="H48" s="1"/>
      <c r="I48" s="1"/>
      <c r="J48" s="1"/>
      <c r="K48" s="1"/>
    </row>
    <row r="49" spans="1:11" x14ac:dyDescent="0.25">
      <c r="A49" s="1"/>
      <c r="B49" s="1"/>
      <c r="C49" s="1"/>
      <c r="D49" s="35"/>
      <c r="E49" s="35"/>
      <c r="F49" s="35"/>
      <c r="G49" s="1"/>
      <c r="H49" s="1"/>
      <c r="I49" s="1"/>
      <c r="J49" s="1"/>
      <c r="K49" s="1"/>
    </row>
    <row r="50" spans="1:11" x14ac:dyDescent="0.25">
      <c r="A50" s="1"/>
      <c r="B50" s="1"/>
      <c r="C50" s="1"/>
      <c r="D50" s="35"/>
      <c r="E50" s="35"/>
      <c r="F50" s="35"/>
      <c r="G50" s="1"/>
      <c r="H50" s="1"/>
      <c r="I50" s="1"/>
      <c r="J50" s="1"/>
      <c r="K50" s="1"/>
    </row>
    <row r="51" spans="1:11" x14ac:dyDescent="0.25">
      <c r="A51" s="1"/>
      <c r="B51" s="1"/>
      <c r="C51" s="1"/>
      <c r="D51" s="35"/>
      <c r="E51" s="35"/>
      <c r="F51" s="35"/>
      <c r="G51" s="1"/>
      <c r="H51" s="1"/>
      <c r="I51" s="1"/>
      <c r="J51" s="1"/>
      <c r="K51" s="1"/>
    </row>
    <row r="52" spans="1:11" x14ac:dyDescent="0.25">
      <c r="A52" s="1"/>
      <c r="B52" s="1"/>
      <c r="C52" s="1"/>
      <c r="D52" s="35"/>
      <c r="E52" s="35"/>
      <c r="F52" s="35"/>
      <c r="G52" s="1"/>
      <c r="H52" s="1"/>
      <c r="I52" s="1"/>
      <c r="J52" s="1"/>
      <c r="K52" s="1"/>
    </row>
    <row r="53" spans="1:11" x14ac:dyDescent="0.25">
      <c r="A53" s="1"/>
      <c r="B53" s="1"/>
      <c r="C53" s="1"/>
      <c r="D53" s="35"/>
      <c r="E53" s="35"/>
      <c r="F53" s="35"/>
      <c r="G53" s="1"/>
      <c r="H53" s="1"/>
      <c r="I53" s="1"/>
      <c r="J53" s="1"/>
      <c r="K53" s="1"/>
    </row>
    <row r="54" spans="1:11" x14ac:dyDescent="0.25">
      <c r="A54" s="1"/>
      <c r="B54" s="1"/>
      <c r="C54" s="1"/>
      <c r="D54" s="35"/>
      <c r="E54" s="35"/>
      <c r="F54" s="35"/>
      <c r="G54" s="1"/>
      <c r="H54" s="1"/>
      <c r="I54" s="1"/>
      <c r="J54" s="1"/>
      <c r="K54" s="1"/>
    </row>
    <row r="55" spans="1:11" x14ac:dyDescent="0.25">
      <c r="A55" s="1"/>
      <c r="B55" s="1"/>
      <c r="C55" s="1"/>
      <c r="D55" s="35"/>
      <c r="E55" s="35"/>
      <c r="F55" s="35"/>
      <c r="G55" s="1"/>
      <c r="H55" s="1"/>
      <c r="I55" s="1"/>
      <c r="J55" s="1"/>
      <c r="K55" s="1"/>
    </row>
    <row r="56" spans="1:11" x14ac:dyDescent="0.25">
      <c r="A56" s="1"/>
      <c r="B56" s="1"/>
      <c r="C56" s="1"/>
      <c r="D56" s="35"/>
      <c r="E56" s="35"/>
      <c r="F56" s="35"/>
      <c r="G56" s="1"/>
      <c r="H56" s="1"/>
      <c r="I56" s="1"/>
      <c r="J56" s="1"/>
      <c r="K56" s="1"/>
    </row>
    <row r="57" spans="1:11" x14ac:dyDescent="0.25">
      <c r="A57" s="1"/>
      <c r="B57" s="1"/>
      <c r="C57" s="1"/>
      <c r="D57" s="35"/>
      <c r="E57" s="35"/>
      <c r="F57" s="35"/>
      <c r="G57" s="1"/>
      <c r="H57" s="1"/>
      <c r="I57" s="1"/>
      <c r="J57" s="1"/>
      <c r="K57" s="1"/>
    </row>
    <row r="58" spans="1:11" x14ac:dyDescent="0.25">
      <c r="A58" s="1"/>
      <c r="B58" s="1"/>
      <c r="C58" s="1"/>
      <c r="D58" s="35"/>
      <c r="E58" s="35"/>
      <c r="F58" s="35"/>
      <c r="G58" s="1"/>
      <c r="H58" s="1"/>
      <c r="I58" s="1"/>
      <c r="J58" s="1"/>
      <c r="K58" s="1"/>
    </row>
  </sheetData>
  <sheetProtection selectLockedCells="1" selectUnlockedCells="1"/>
  <conditionalFormatting sqref="B23:C23">
    <cfRule type="expression" dxfId="25" priority="5">
      <formula>$C$2="Nee"</formula>
    </cfRule>
  </conditionalFormatting>
  <conditionalFormatting sqref="B31:C31">
    <cfRule type="expression" dxfId="24" priority="4">
      <formula>$C$5="Nee"</formula>
    </cfRule>
  </conditionalFormatting>
  <conditionalFormatting sqref="B32:C32">
    <cfRule type="expression" dxfId="23" priority="3">
      <formula>$C$9="Nee"</formula>
    </cfRule>
  </conditionalFormatting>
  <conditionalFormatting sqref="B36:C36">
    <cfRule type="expression" dxfId="22" priority="2">
      <formula>$C$3="Nee"</formula>
    </cfRule>
  </conditionalFormatting>
  <conditionalFormatting sqref="A3:G23">
    <cfRule type="expression" priority="1">
      <formula>IF(OF,$C$2="Nee")</formula>
    </cfRule>
  </conditionalFormatting>
  <dataValidations count="6">
    <dataValidation allowBlank="1" showInputMessage="1" showErrorMessage="1" promptTitle="Toelichting" prompt="Wordt o,a. als naamgeving in de URL van de services opgenomen. Allen kleine letters en geen spaties." sqref="C15" xr:uid="{03946B0C-89EF-4EB6-A8CF-FC9E586D1F8F}"/>
    <dataValidation allowBlank="1" showInputMessage="1" showErrorMessage="1" promptTitle="Toelichting" prompt="Vul een omschrijving van de services in. Wat wordt er getoond in de services? Dit mag uitgebreid beschreven worden en zal zichtbaar worden voor afnemers in de capabilities van de services, in de Atomfeed en in de metadata van de services in het NGR." sqref="C17" xr:uid="{75D404EC-A7F1-4167-B038-152054A9122F}"/>
    <dataValidation allowBlank="1" showInputMessage="1" showErrorMessage="1" promptTitle="Toelichting" prompt="Keywords worden gebruikt in de metadata van de services in het NGR en in de capabilities van de services. Opvoeren zonder spaties en hoofdletter. Voorbeeld: water,gebouwen,natuur" sqref="C18" xr:uid="{25ADC18C-37FA-450A-A0DA-B943E6958B0B}"/>
    <dataValidation allowBlank="1" showInputMessage="1" showErrorMessage="1" promptTitle="Toelichting" prompt="Deze URL wordt na implementatie door PDOK ingevuld t.b.v. testen door aanbieders." sqref="C23 C31:C32" xr:uid="{6DDFAAD1-28AD-4139-B2C0-FA7CC7F56D4E}"/>
    <dataValidation allowBlank="1" showInputMessage="1" showErrorMessage="1" promptTitle="Toelichting" prompt="Een verwijzing naar een locatie naar de rapportages wordt na implementatie door PDOK ingevuld t.b.v. acceptatie door aannbieder." sqref="C36" xr:uid="{1E3C2853-B89D-4F38-B0BE-521DB4D08CFE}"/>
    <dataValidation allowBlank="1" showInputMessage="1" showErrorMessage="1" promptTitle="Toelichting" prompt="De titel wordt gebruikt als naamgeving van de service in de PDOK Viewer. De titel wordt verder gebruikt als naamgeving in de metadata van de services in het NGR en in de capabilities van de services." sqref="C16" xr:uid="{EAE72CB2-5EB4-4290-925C-4D4206EB3851}"/>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1">
        <x14:dataValidation type="list" allowBlank="1" showInputMessage="1" showErrorMessage="1" promptTitle="LET OP" prompt="Standaard wordt onderstaande licentie gebruikt. Graag contact opnemen indien anders gewenst._x000a__x000a_CC0 1.0 Universeel (CC0 1.0) Publiek Domein Verklaring&quot;" xr:uid="{745F258F-5382-420E-83C2-54B056AAE772}">
          <x14:formula1>
            <xm:f>'Werkblad (lijstjes etc.)'!$H$29:$H$31</xm:f>
          </x14:formula1>
          <xm:sqref>C19</xm:sqref>
        </x14:dataValidation>
        <x14:dataValidation type="list" allowBlank="1" showInputMessage="1" showErrorMessage="1" promptTitle="Toelichting" prompt="Kies hier je organisatie door middel van een keuzelijst. De organisatie is straks terug te vinden in de URL van de webservices. Neem contact op met PDOK indien je organisatie er niet tussen staat." xr:uid="{67EDE642-8605-4A13-ACA3-AC6E44E6332C}">
          <x14:formula1>
            <xm:f>'Werkblad (lijstjes etc.)'!$D$7:$D$15</xm:f>
          </x14:formula1>
          <xm:sqref>C14</xm:sqref>
        </x14:dataValidation>
        <x14:dataValidation type="list" allowBlank="1" showInputMessage="1" showErrorMessage="1" promptTitle="Toelichting" prompt="Geef hier aan of een WMS wel/niet gewenst is. " xr:uid="{A5CA9D6A-EBA5-4F42-9AF9-3E164BEF5D1F}">
          <x14:formula1>
            <xm:f>'Werkblad (lijstjes etc.)'!$C$7:$C$9</xm:f>
          </x14:formula1>
          <xm:sqref>C14</xm:sqref>
        </x14:dataValidation>
        <x14:dataValidation type="list" allowBlank="1" showInputMessage="1" showErrorMessage="1" promptTitle="Toelichting" prompt="Geef hier aan of het wel of geen INSPIRE as/is dataset betreft" xr:uid="{A94659EE-4A40-4530-BC9C-371838DE6A72}">
          <x14:formula1>
            <xm:f>'Werkblad (lijstjes etc.)'!$C$7:$C$9</xm:f>
          </x14:formula1>
          <xm:sqref>C7</xm:sqref>
        </x14:dataValidation>
        <x14:dataValidation type="list" allowBlank="1" showInputMessage="1" showErrorMessage="1" promptTitle="Toelichting" prompt="Betreft het wel of geen INSPIRE as/is aangemerkte Atomfeed?" xr:uid="{990326F6-A848-4F66-9898-D0D995277563}">
          <x14:formula1>
            <xm:f>'Werkblad (lijstjes etc.)'!$C$7:$C$9</xm:f>
          </x14:formula1>
          <xm:sqref>C10</xm:sqref>
        </x14:dataValidation>
        <x14:dataValidation type="list" allowBlank="1" showInputMessage="1" showErrorMessage="1" promptTitle="Toelichting" prompt="Wel of geen Atomfeed?" xr:uid="{5919ED83-5D8E-4683-8AEA-3BC49BE556F6}">
          <x14:formula1>
            <xm:f>'Werkblad (lijstjes etc.)'!$C$7:$C$9</xm:f>
          </x14:formula1>
          <xm:sqref>C9</xm:sqref>
        </x14:dataValidation>
        <x14:dataValidation type="list" allowBlank="1" showInputMessage="1" showErrorMessage="1" prompt="Betreft het een aanlevering (v.w.b. de Atomfeed) in RD of ETRS89? Indien een ander coordinatenstelsel graag contact opnemen met PDOK." xr:uid="{196FB7B0-23FD-45E9-B187-80F548F15BD7}">
          <x14:formula1>
            <xm:f>'Werkblad (lijstjes etc.)'!$C$28:$C$30</xm:f>
          </x14:formula1>
          <xm:sqref>C11</xm:sqref>
        </x14:dataValidation>
        <x14:dataValidation type="list" allowBlank="1" showInputMessage="1" showErrorMessage="1" promptTitle="Toelichting" prompt="Wel of geen WMS?" xr:uid="{0F898BF8-F6CA-4C57-A2FE-B668A4F291C7}">
          <x14:formula1>
            <xm:f>'Werkblad (lijstjes etc.)'!$C$7:$C$9</xm:f>
          </x14:formula1>
          <xm:sqref>C2</xm:sqref>
        </x14:dataValidation>
        <x14:dataValidation type="list" allowBlank="1" showInputMessage="1" showErrorMessage="1" promptTitle="Toelichting" prompt="Betreft het wel of geen INSPIRE as/is aangemerkte WMS?" xr:uid="{0A908A5D-D7BB-457A-BDCB-B9452EF69FAA}">
          <x14:formula1>
            <xm:f>'Werkblad (lijstjes etc.)'!$C$7:$C$9</xm:f>
          </x14:formula1>
          <xm:sqref>C3</xm:sqref>
        </x14:dataValidation>
        <x14:dataValidation type="list" allowBlank="1" showInputMessage="1" showErrorMessage="1" promptTitle="Toelichting" prompt="Wel of geen WFS?" xr:uid="{2F4C4DC2-AAB3-42FA-A6AF-0EA9BF330664}">
          <x14:formula1>
            <xm:f>'Werkblad (lijstjes etc.)'!$C$7:$C$9</xm:f>
          </x14:formula1>
          <xm:sqref>C5</xm:sqref>
        </x14:dataValidation>
        <x14:dataValidation type="list" allowBlank="1" showInputMessage="1" showErrorMessage="1" promptTitle="Toelichting" prompt="Betreft het wel of geen INSPIRE as/is aangemerkte WFS?" xr:uid="{E1F8A858-3E2A-4805-AB91-941BE6A893E0}">
          <x14:formula1>
            <xm:f>'Werkblad (lijstjes etc.)'!$C$7:$C$9</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4A839-828C-4227-9744-705A6ADE2CDE}">
  <sheetPr codeName="Blad3"/>
  <dimension ref="A1:O1048574"/>
  <sheetViews>
    <sheetView topLeftCell="C10" zoomScaleNormal="100" workbookViewId="0">
      <selection activeCell="F17" sqref="F17:G17"/>
    </sheetView>
  </sheetViews>
  <sheetFormatPr defaultColWidth="9.140625" defaultRowHeight="12" x14ac:dyDescent="0.2"/>
  <cols>
    <col min="1" max="1" width="1.85546875" style="17" customWidth="1"/>
    <col min="2" max="2" width="36.5703125" style="17" bestFit="1" customWidth="1"/>
    <col min="3" max="3" width="48.42578125" style="17" bestFit="1" customWidth="1"/>
    <col min="4" max="4" width="36.28515625" style="17" bestFit="1" customWidth="1"/>
    <col min="5" max="5" width="44.28515625" style="17" customWidth="1"/>
    <col min="6" max="6" width="38.28515625" style="17" bestFit="1" customWidth="1"/>
    <col min="7" max="7" width="36.140625" style="17" customWidth="1"/>
    <col min="8" max="8" width="20.140625" style="17" bestFit="1" customWidth="1"/>
    <col min="9" max="9" width="10.28515625" style="17" bestFit="1" customWidth="1"/>
    <col min="10" max="10" width="19.42578125" style="17" bestFit="1" customWidth="1"/>
    <col min="11" max="18" width="9.140625" style="17"/>
    <col min="19" max="19" width="10.7109375" style="17" customWidth="1"/>
    <col min="20" max="16384" width="9.140625" style="17"/>
  </cols>
  <sheetData>
    <row r="1" spans="1:15" x14ac:dyDescent="0.2">
      <c r="A1" s="4"/>
      <c r="B1" s="4"/>
      <c r="C1" s="4"/>
      <c r="D1" s="4"/>
      <c r="E1" s="4"/>
      <c r="F1" s="4"/>
      <c r="G1" s="4"/>
      <c r="H1" s="4"/>
      <c r="I1" s="4"/>
      <c r="J1" s="4"/>
    </row>
    <row r="2" spans="1:15" ht="15" x14ac:dyDescent="0.25">
      <c r="A2" s="4"/>
      <c r="B2" s="2" t="s">
        <v>68</v>
      </c>
      <c r="C2" s="33" t="s">
        <v>69</v>
      </c>
      <c r="D2" s="4"/>
      <c r="E2" s="4"/>
      <c r="F2" s="4"/>
      <c r="G2" s="4"/>
      <c r="H2" s="4"/>
      <c r="I2" s="4"/>
      <c r="J2" s="4"/>
    </row>
    <row r="3" spans="1:15" x14ac:dyDescent="0.2">
      <c r="A3" s="4"/>
      <c r="B3" s="5"/>
      <c r="C3" s="5"/>
      <c r="D3" s="4"/>
      <c r="E3" s="4"/>
      <c r="F3" s="4"/>
      <c r="G3" s="4"/>
      <c r="H3" s="4"/>
      <c r="I3" s="4"/>
      <c r="J3" s="4"/>
    </row>
    <row r="4" spans="1:15" ht="15" x14ac:dyDescent="0.25">
      <c r="A4" s="4"/>
      <c r="B4" s="2" t="s">
        <v>39</v>
      </c>
      <c r="C4" s="71" t="s">
        <v>131</v>
      </c>
      <c r="D4" s="72"/>
      <c r="E4" s="72"/>
      <c r="F4" s="46"/>
      <c r="G4" s="4"/>
      <c r="H4" s="4"/>
      <c r="I4" s="4"/>
      <c r="J4" s="4"/>
    </row>
    <row r="5" spans="1:15" ht="15" x14ac:dyDescent="0.25">
      <c r="A5" s="4"/>
      <c r="B5" s="5"/>
      <c r="C5" s="5"/>
      <c r="D5" s="5"/>
      <c r="E5" s="5"/>
      <c r="F5" s="46"/>
      <c r="G5" s="4"/>
      <c r="H5" s="4"/>
      <c r="I5" s="4"/>
      <c r="J5" s="4"/>
    </row>
    <row r="6" spans="1:15" ht="15" x14ac:dyDescent="0.25">
      <c r="A6" s="4"/>
      <c r="B6" s="3" t="s">
        <v>66</v>
      </c>
      <c r="C6" s="73" t="str">
        <f>'Werkblad (lijstjes etc.)'!$C$24&amp;""&amp;Algemeen!$C$14&amp;'Werkblad (lijstjes etc.)'!$C$18&amp;Algemeen!$C$15&amp;'Werkblad (lijstjes etc.)'!$C$18&amp;Algemeen!$D$27&amp;'Werkblad (lijstjes etc.)'!$D$20&amp;'Werkblad (lijstjes etc.)'!$C$18&amp;'Werkblad (lijstjes etc.)'!$C$26&amp;'Werkblad (lijstjes etc.)'!$C$23</f>
        <v>https://geodata.nationaalgeoregister.nl/rws/richtlijnoverstromingsrisico2018/wms/v1_0?</v>
      </c>
      <c r="D6" s="74"/>
      <c r="E6" s="75"/>
      <c r="F6" s="4"/>
      <c r="G6" s="4"/>
      <c r="H6" s="4"/>
      <c r="I6" s="4"/>
      <c r="J6" s="4"/>
    </row>
    <row r="7" spans="1:15" ht="15" x14ac:dyDescent="0.25">
      <c r="A7" s="4"/>
      <c r="B7" s="3" t="s">
        <v>37</v>
      </c>
      <c r="C7" s="73" t="str">
        <f>'Werkblad (lijstjes etc.)'!$C$24&amp;""&amp;Algemeen!$C$14&amp;'Werkblad (lijstjes etc.)'!$C$18&amp;Algemeen!$C$15&amp;'Werkblad (lijstjes etc.)'!$C$18&amp;Algemeen!$D$27&amp;'Werkblad (lijstjes etc.)'!$D$21&amp;'Werkblad (lijstjes etc.)'!$C$18&amp;'Werkblad (lijstjes etc.)'!$C$26&amp;'Werkblad (lijstjes etc.)'!$C$23</f>
        <v>https://geodata.nationaalgeoregister.nl/rws/richtlijnoverstromingsrisico2018/wfs/v1_0?</v>
      </c>
      <c r="D7" s="74"/>
      <c r="E7" s="75"/>
      <c r="F7" s="4"/>
      <c r="G7" s="4"/>
      <c r="H7" s="4"/>
      <c r="I7" s="4"/>
      <c r="J7" s="4"/>
    </row>
    <row r="8" spans="1:15" x14ac:dyDescent="0.2">
      <c r="A8" s="4"/>
      <c r="B8" s="4"/>
      <c r="C8" s="4"/>
      <c r="D8" s="4"/>
      <c r="E8" s="4"/>
      <c r="F8" s="4"/>
      <c r="G8" s="4"/>
      <c r="H8" s="4"/>
      <c r="I8" s="4"/>
      <c r="J8" s="4"/>
    </row>
    <row r="9" spans="1:15" x14ac:dyDescent="0.2">
      <c r="A9" s="4"/>
      <c r="B9" s="4"/>
      <c r="C9" s="4"/>
      <c r="D9" s="4"/>
      <c r="E9" s="4"/>
      <c r="F9" s="4"/>
      <c r="G9" s="4"/>
      <c r="H9" s="4"/>
      <c r="I9" s="4"/>
      <c r="J9" s="4"/>
    </row>
    <row r="10" spans="1:15" x14ac:dyDescent="0.2">
      <c r="A10" s="4"/>
      <c r="B10" s="4"/>
      <c r="C10" s="4"/>
      <c r="D10" s="4"/>
      <c r="E10" s="4"/>
      <c r="F10" s="4"/>
      <c r="G10" s="4"/>
      <c r="H10" s="4"/>
      <c r="I10" s="4"/>
      <c r="J10" s="4"/>
    </row>
    <row r="11" spans="1:15" x14ac:dyDescent="0.2">
      <c r="A11" s="4"/>
      <c r="B11" s="4"/>
      <c r="C11" s="4"/>
      <c r="D11" s="4"/>
      <c r="E11" s="4"/>
      <c r="F11" s="4"/>
      <c r="G11" s="4"/>
      <c r="H11" s="4"/>
      <c r="I11" s="4"/>
      <c r="J11" s="4"/>
    </row>
    <row r="12" spans="1:15" ht="15" x14ac:dyDescent="0.2">
      <c r="A12" s="4"/>
      <c r="B12" s="22" t="s">
        <v>30</v>
      </c>
      <c r="C12" s="23" t="s">
        <v>31</v>
      </c>
      <c r="D12" s="22" t="s">
        <v>32</v>
      </c>
      <c r="E12" s="22" t="s">
        <v>33</v>
      </c>
      <c r="F12" s="24" t="s">
        <v>34</v>
      </c>
      <c r="G12" s="25" t="s">
        <v>6</v>
      </c>
      <c r="H12" s="4"/>
      <c r="I12" s="4"/>
      <c r="J12" s="4"/>
      <c r="M12" s="18"/>
      <c r="N12" s="18"/>
      <c r="O12" s="18"/>
    </row>
    <row r="13" spans="1:15" ht="15" x14ac:dyDescent="0.25">
      <c r="A13" s="4"/>
      <c r="B13" s="85" t="s">
        <v>138</v>
      </c>
      <c r="C13" s="32" t="str">
        <f>IF(B13&gt;0,B13,"")</f>
        <v>ror_overstromingen_eu2018</v>
      </c>
      <c r="D13" s="85" t="s">
        <v>154</v>
      </c>
      <c r="E13" s="88" t="s">
        <v>156</v>
      </c>
      <c r="F13" s="15" t="s">
        <v>157</v>
      </c>
      <c r="G13" s="87" t="s">
        <v>146</v>
      </c>
      <c r="H13" s="6"/>
      <c r="I13" s="4"/>
      <c r="J13" s="4"/>
    </row>
    <row r="14" spans="1:15" ht="15" x14ac:dyDescent="0.25">
      <c r="A14" s="4"/>
      <c r="B14" s="90" t="s">
        <v>139</v>
      </c>
      <c r="C14" s="32" t="str">
        <f>IF(B14&gt;0,B14,"")</f>
        <v>ror_overstromingsrisico</v>
      </c>
      <c r="D14" s="84" t="s">
        <v>149</v>
      </c>
      <c r="E14" s="86" t="s">
        <v>153</v>
      </c>
      <c r="F14" s="15" t="s">
        <v>137</v>
      </c>
      <c r="G14" s="87" t="s">
        <v>143</v>
      </c>
      <c r="H14" s="4"/>
      <c r="I14" s="4"/>
      <c r="J14" s="4"/>
    </row>
    <row r="15" spans="1:15" ht="15" x14ac:dyDescent="0.25">
      <c r="A15" s="4"/>
      <c r="B15" s="84" t="s">
        <v>141</v>
      </c>
      <c r="C15" s="32" t="str">
        <f>IF(B15&gt;0,B15,"")</f>
        <v>ror_risico_eu2018_v_ab</v>
      </c>
      <c r="D15" s="84" t="s">
        <v>150</v>
      </c>
      <c r="E15" s="86" t="s">
        <v>155</v>
      </c>
      <c r="F15" s="15" t="s">
        <v>137</v>
      </c>
      <c r="G15" s="87" t="s">
        <v>143</v>
      </c>
      <c r="H15" s="4"/>
      <c r="I15" s="4"/>
      <c r="J15" s="4"/>
    </row>
    <row r="16" spans="1:15" ht="15" x14ac:dyDescent="0.25">
      <c r="A16" s="4"/>
      <c r="B16" s="84" t="s">
        <v>158</v>
      </c>
      <c r="C16" s="32" t="str">
        <f>IF(B16&gt;0,B16,"")</f>
        <v>ror_risico_eu2018_l</v>
      </c>
      <c r="D16" s="84" t="s">
        <v>151</v>
      </c>
      <c r="E16" s="86" t="s">
        <v>152</v>
      </c>
      <c r="F16" s="15" t="s">
        <v>137</v>
      </c>
      <c r="G16" s="89" t="s">
        <v>145</v>
      </c>
      <c r="H16" s="4"/>
      <c r="I16" s="4"/>
      <c r="J16" s="4"/>
    </row>
    <row r="17" spans="1:10" ht="15" x14ac:dyDescent="0.25">
      <c r="A17" s="4"/>
      <c r="C17" s="83" t="s">
        <v>142</v>
      </c>
      <c r="D17" s="20"/>
      <c r="F17" s="92" t="s">
        <v>6</v>
      </c>
      <c r="G17" s="93" t="s">
        <v>163</v>
      </c>
      <c r="H17" s="4"/>
      <c r="I17" s="4"/>
      <c r="J17" s="4"/>
    </row>
    <row r="18" spans="1:10" ht="15" x14ac:dyDescent="0.25">
      <c r="A18" s="4"/>
      <c r="B18" s="20"/>
      <c r="C18" s="19" t="str">
        <f t="shared" ref="C18:C23" si="0">IF(B18&gt;0,B18,"")</f>
        <v/>
      </c>
      <c r="D18" s="86"/>
      <c r="E18" s="86"/>
      <c r="F18" s="87" t="s">
        <v>146</v>
      </c>
      <c r="G18" s="87" t="s">
        <v>147</v>
      </c>
      <c r="H18" s="4"/>
      <c r="I18" s="4"/>
      <c r="J18" s="4"/>
    </row>
    <row r="19" spans="1:10" ht="15" x14ac:dyDescent="0.25">
      <c r="A19" s="4"/>
      <c r="B19" s="84"/>
      <c r="C19" s="19" t="str">
        <f t="shared" si="0"/>
        <v/>
      </c>
      <c r="D19" s="86"/>
      <c r="E19" s="86"/>
      <c r="F19" s="87" t="s">
        <v>143</v>
      </c>
      <c r="G19" s="87" t="s">
        <v>144</v>
      </c>
      <c r="H19" s="4"/>
      <c r="I19" s="4"/>
      <c r="J19" s="4"/>
    </row>
    <row r="20" spans="1:10" ht="15" x14ac:dyDescent="0.25">
      <c r="A20" s="4"/>
      <c r="B20" s="84"/>
      <c r="C20" s="19" t="str">
        <f t="shared" si="0"/>
        <v/>
      </c>
      <c r="D20" s="86"/>
      <c r="E20" s="86"/>
      <c r="F20" s="87" t="s">
        <v>143</v>
      </c>
      <c r="G20" s="87" t="s">
        <v>144</v>
      </c>
      <c r="H20" s="4"/>
      <c r="I20" s="4"/>
      <c r="J20" s="4"/>
    </row>
    <row r="21" spans="1:10" ht="15" x14ac:dyDescent="0.25">
      <c r="A21" s="4"/>
      <c r="B21" s="90"/>
      <c r="C21" s="19" t="str">
        <f t="shared" si="0"/>
        <v/>
      </c>
      <c r="D21" s="88"/>
      <c r="E21" s="88"/>
      <c r="F21" s="89" t="s">
        <v>145</v>
      </c>
      <c r="G21" s="89" t="s">
        <v>148</v>
      </c>
      <c r="H21" s="4"/>
      <c r="I21" s="4"/>
      <c r="J21" s="4"/>
    </row>
    <row r="22" spans="1:10" ht="15" x14ac:dyDescent="0.25">
      <c r="A22" s="4"/>
      <c r="B22" s="85"/>
      <c r="C22" s="19" t="str">
        <f t="shared" si="0"/>
        <v/>
      </c>
      <c r="D22" s="20"/>
      <c r="E22" s="21"/>
      <c r="F22" s="21"/>
      <c r="G22" s="20"/>
      <c r="H22" s="4"/>
      <c r="I22" s="4"/>
      <c r="J22" s="4"/>
    </row>
    <row r="23" spans="1:10" ht="15" x14ac:dyDescent="0.25">
      <c r="A23" s="4"/>
      <c r="B23" s="20"/>
      <c r="C23" s="19" t="str">
        <f t="shared" si="0"/>
        <v/>
      </c>
      <c r="D23" s="20"/>
      <c r="E23" s="21"/>
      <c r="F23" s="21"/>
      <c r="G23" s="20"/>
      <c r="H23" s="4"/>
      <c r="I23" s="4"/>
      <c r="J23" s="4"/>
    </row>
    <row r="24" spans="1:10" x14ac:dyDescent="0.2">
      <c r="A24" s="4"/>
      <c r="B24" s="4"/>
      <c r="C24" s="4"/>
      <c r="D24" s="4"/>
      <c r="E24" s="4"/>
      <c r="F24" s="4"/>
      <c r="G24" s="4"/>
      <c r="H24" s="4"/>
      <c r="I24" s="4"/>
      <c r="J24" s="4"/>
    </row>
    <row r="25" spans="1:10" x14ac:dyDescent="0.2">
      <c r="A25" s="4"/>
      <c r="B25" s="4"/>
      <c r="C25" s="4"/>
      <c r="D25" s="4"/>
      <c r="E25" s="4"/>
      <c r="F25" s="4"/>
      <c r="G25" s="4"/>
      <c r="H25" s="4"/>
      <c r="I25" s="4"/>
      <c r="J25" s="4"/>
    </row>
    <row r="26" spans="1:10" x14ac:dyDescent="0.2">
      <c r="A26" s="4"/>
      <c r="B26" s="4"/>
      <c r="C26" s="4"/>
      <c r="D26" s="4"/>
      <c r="E26" s="4"/>
      <c r="F26" s="4"/>
      <c r="G26" s="4"/>
      <c r="H26" s="4"/>
      <c r="I26" s="4"/>
      <c r="J26" s="4"/>
    </row>
    <row r="27" spans="1:10" x14ac:dyDescent="0.2">
      <c r="A27" s="4"/>
      <c r="B27" s="4"/>
      <c r="C27" s="4"/>
      <c r="D27" s="4"/>
      <c r="E27" s="4"/>
      <c r="F27" s="4"/>
      <c r="G27" s="4"/>
      <c r="H27" s="4"/>
      <c r="I27" s="4"/>
      <c r="J27" s="4"/>
    </row>
    <row r="28" spans="1:10" x14ac:dyDescent="0.2">
      <c r="A28" s="4"/>
      <c r="B28" s="5"/>
      <c r="C28" s="7"/>
      <c r="D28" s="5"/>
      <c r="E28" s="5"/>
      <c r="F28" s="5"/>
      <c r="G28" s="5"/>
      <c r="H28" s="5"/>
      <c r="I28" s="5"/>
      <c r="J28" s="5"/>
    </row>
    <row r="29" spans="1:10" x14ac:dyDescent="0.2">
      <c r="A29" s="4"/>
      <c r="B29" s="5"/>
      <c r="C29" s="7"/>
      <c r="D29" s="5"/>
      <c r="E29" s="5"/>
      <c r="F29" s="5"/>
      <c r="G29" s="5"/>
      <c r="H29" s="5"/>
      <c r="I29" s="5"/>
      <c r="J29" s="5"/>
    </row>
    <row r="30" spans="1:10" x14ac:dyDescent="0.2">
      <c r="A30" s="4"/>
      <c r="B30" s="5"/>
      <c r="C30" s="7"/>
      <c r="D30" s="5"/>
      <c r="E30" s="5"/>
      <c r="F30" s="5"/>
      <c r="G30" s="5"/>
      <c r="H30" s="5"/>
      <c r="I30" s="5"/>
      <c r="J30" s="5"/>
    </row>
    <row r="31" spans="1:10" x14ac:dyDescent="0.2">
      <c r="A31" s="4"/>
      <c r="B31" s="5"/>
      <c r="C31" s="5"/>
      <c r="D31" s="5"/>
      <c r="E31" s="5"/>
      <c r="F31" s="5"/>
      <c r="G31" s="5"/>
      <c r="H31" s="5"/>
      <c r="I31" s="5"/>
      <c r="J31" s="5"/>
    </row>
    <row r="32" spans="1:10" x14ac:dyDescent="0.2">
      <c r="A32" s="4"/>
      <c r="B32" s="5"/>
      <c r="C32" s="5"/>
      <c r="D32" s="5"/>
      <c r="E32" s="5"/>
      <c r="F32" s="5"/>
      <c r="G32" s="5"/>
      <c r="H32" s="5"/>
      <c r="I32" s="5"/>
      <c r="J32" s="5"/>
    </row>
    <row r="33" spans="1:10" x14ac:dyDescent="0.2">
      <c r="A33" s="4"/>
      <c r="B33" s="5"/>
      <c r="C33" s="7"/>
      <c r="D33" s="5"/>
      <c r="E33" s="5"/>
      <c r="F33" s="5"/>
      <c r="G33" s="5"/>
      <c r="H33" s="5"/>
      <c r="I33" s="5"/>
      <c r="J33" s="5"/>
    </row>
    <row r="34" spans="1:10" x14ac:dyDescent="0.2">
      <c r="A34" s="4"/>
      <c r="B34" s="4"/>
      <c r="C34" s="4"/>
      <c r="D34" s="4"/>
      <c r="E34" s="4"/>
      <c r="F34" s="4"/>
      <c r="G34" s="4"/>
      <c r="H34" s="4"/>
      <c r="I34" s="4"/>
      <c r="J34" s="4"/>
    </row>
    <row r="35" spans="1:10" x14ac:dyDescent="0.2">
      <c r="A35" s="4"/>
      <c r="B35" s="4"/>
      <c r="C35" s="4"/>
      <c r="D35" s="4"/>
      <c r="E35" s="4"/>
      <c r="F35" s="4"/>
      <c r="G35" s="4"/>
      <c r="H35" s="4"/>
      <c r="I35" s="4"/>
      <c r="J35" s="4"/>
    </row>
    <row r="36" spans="1:10" x14ac:dyDescent="0.2">
      <c r="A36" s="4"/>
      <c r="B36" s="4"/>
      <c r="C36" s="4"/>
      <c r="D36" s="4"/>
      <c r="E36" s="4"/>
      <c r="F36" s="4"/>
      <c r="G36" s="4"/>
      <c r="H36" s="4"/>
      <c r="I36" s="4"/>
      <c r="J36" s="4"/>
    </row>
    <row r="37" spans="1:10" x14ac:dyDescent="0.2">
      <c r="A37" s="4"/>
      <c r="B37" s="4"/>
      <c r="C37" s="4"/>
      <c r="D37" s="4"/>
      <c r="E37" s="4"/>
      <c r="F37" s="4"/>
      <c r="G37" s="4"/>
      <c r="H37" s="4"/>
      <c r="I37" s="4"/>
      <c r="J37" s="4"/>
    </row>
    <row r="38" spans="1:10" x14ac:dyDescent="0.2">
      <c r="A38" s="4"/>
      <c r="B38" s="4"/>
      <c r="C38" s="4"/>
      <c r="D38" s="4"/>
      <c r="E38" s="4"/>
      <c r="F38" s="4"/>
      <c r="G38" s="4"/>
      <c r="H38" s="4"/>
      <c r="I38" s="4"/>
      <c r="J38" s="4"/>
    </row>
    <row r="39" spans="1:10" x14ac:dyDescent="0.2">
      <c r="A39" s="4"/>
      <c r="B39" s="4"/>
      <c r="C39" s="4"/>
      <c r="D39" s="4"/>
      <c r="E39" s="4"/>
      <c r="F39" s="4"/>
      <c r="G39" s="4"/>
      <c r="H39" s="4"/>
      <c r="I39" s="4"/>
      <c r="J39" s="4"/>
    </row>
    <row r="40" spans="1:10" x14ac:dyDescent="0.2">
      <c r="A40" s="4"/>
      <c r="B40" s="4"/>
      <c r="C40" s="4"/>
      <c r="D40" s="4"/>
      <c r="E40" s="4"/>
      <c r="F40" s="4"/>
      <c r="G40" s="4"/>
      <c r="H40" s="4"/>
      <c r="I40" s="4"/>
      <c r="J40" s="4"/>
    </row>
    <row r="41" spans="1:10" x14ac:dyDescent="0.2">
      <c r="A41" s="4"/>
      <c r="B41" s="4"/>
      <c r="C41" s="4"/>
      <c r="D41" s="4"/>
      <c r="E41" s="4"/>
      <c r="F41" s="4"/>
      <c r="G41" s="4"/>
      <c r="H41" s="4"/>
      <c r="I41" s="4"/>
      <c r="J41" s="4"/>
    </row>
    <row r="42" spans="1:10" x14ac:dyDescent="0.2">
      <c r="A42" s="4"/>
      <c r="B42" s="4"/>
      <c r="C42" s="4"/>
      <c r="D42" s="4"/>
      <c r="E42" s="4"/>
      <c r="F42" s="4"/>
      <c r="G42" s="4"/>
      <c r="H42" s="4"/>
      <c r="I42" s="4"/>
      <c r="J42" s="4"/>
    </row>
    <row r="43" spans="1:10" x14ac:dyDescent="0.2">
      <c r="A43" s="4"/>
      <c r="B43" s="4"/>
      <c r="C43" s="4"/>
      <c r="D43" s="4"/>
      <c r="E43" s="4"/>
      <c r="F43" s="4"/>
      <c r="G43" s="4"/>
      <c r="H43" s="4"/>
      <c r="I43" s="4"/>
      <c r="J43" s="4"/>
    </row>
    <row r="44" spans="1:10" x14ac:dyDescent="0.2">
      <c r="A44" s="4"/>
      <c r="B44" s="4"/>
      <c r="C44" s="4"/>
      <c r="D44" s="4"/>
      <c r="E44" s="4"/>
      <c r="F44" s="4"/>
      <c r="G44" s="4"/>
      <c r="H44" s="4"/>
      <c r="I44" s="4"/>
      <c r="J44" s="4"/>
    </row>
    <row r="45" spans="1:10" x14ac:dyDescent="0.2">
      <c r="A45" s="4"/>
      <c r="B45" s="4"/>
      <c r="C45" s="4"/>
      <c r="D45" s="4"/>
      <c r="E45" s="4"/>
      <c r="F45" s="4"/>
      <c r="G45" s="4"/>
      <c r="H45" s="4"/>
      <c r="I45" s="4"/>
      <c r="J45" s="4"/>
    </row>
    <row r="46" spans="1:10" x14ac:dyDescent="0.2">
      <c r="A46" s="4"/>
      <c r="B46" s="4"/>
      <c r="C46" s="4"/>
      <c r="D46" s="4"/>
      <c r="E46" s="4"/>
      <c r="F46" s="4"/>
      <c r="G46" s="4"/>
      <c r="H46" s="4"/>
      <c r="I46" s="4"/>
      <c r="J46" s="4"/>
    </row>
    <row r="47" spans="1:10" x14ac:dyDescent="0.2">
      <c r="A47" s="4"/>
      <c r="B47" s="4"/>
      <c r="C47" s="4"/>
      <c r="D47" s="4"/>
      <c r="E47" s="4"/>
      <c r="F47" s="4"/>
      <c r="G47" s="4"/>
      <c r="H47" s="4"/>
      <c r="I47" s="4"/>
      <c r="J47" s="4"/>
    </row>
    <row r="48" spans="1:10" x14ac:dyDescent="0.2">
      <c r="A48" s="4"/>
      <c r="B48" s="4"/>
      <c r="C48" s="4"/>
      <c r="D48" s="4"/>
      <c r="E48" s="4"/>
      <c r="F48" s="4"/>
      <c r="G48" s="4"/>
      <c r="H48" s="4"/>
      <c r="I48" s="4"/>
      <c r="J48" s="4"/>
    </row>
    <row r="49" spans="1:10" x14ac:dyDescent="0.2">
      <c r="A49" s="4"/>
      <c r="B49" s="4"/>
      <c r="C49" s="4"/>
      <c r="D49" s="4"/>
      <c r="E49" s="4"/>
      <c r="F49" s="4"/>
      <c r="G49" s="4"/>
      <c r="H49" s="4"/>
      <c r="I49" s="4"/>
      <c r="J49" s="4"/>
    </row>
    <row r="1048574" spans="2:2" x14ac:dyDescent="0.2">
      <c r="B1048574" s="18"/>
    </row>
  </sheetData>
  <mergeCells count="3">
    <mergeCell ref="C4:E4"/>
    <mergeCell ref="C6:E6"/>
    <mergeCell ref="C7:E7"/>
  </mergeCells>
  <conditionalFormatting sqref="F13">
    <cfRule type="expression" priority="4">
      <formula>IF(OF,$C$2="Nee")</formula>
    </cfRule>
  </conditionalFormatting>
  <conditionalFormatting sqref="F14">
    <cfRule type="expression" priority="3">
      <formula>IF(OF,$C$2="Nee")</formula>
    </cfRule>
  </conditionalFormatting>
  <conditionalFormatting sqref="F15">
    <cfRule type="expression" priority="2">
      <formula>IF(OF,$C$2="Nee")</formula>
    </cfRule>
  </conditionalFormatting>
  <conditionalFormatting sqref="F16">
    <cfRule type="expression" priority="1">
      <formula>IF(OF,$C$2="Nee")</formula>
    </cfRule>
  </conditionalFormatting>
  <dataValidations xWindow="206" yWindow="386" count="7">
    <dataValidation allowBlank="1" showInputMessage="1" showErrorMessage="1" promptTitle="Toelichting" prompt="Laag/feature namen in een GeoPackage worden 1 op 1 overgenomen in een WMS en WFS. Het is belangrijk dat bij het generen van een GeoPackage  laagnamen goed staan (en blijven staan)." sqref="B23 B18" xr:uid="{6FAA3B64-F992-4F5A-B82A-080B1EEE0727}"/>
    <dataValidation allowBlank="1" showInputMessage="1" showErrorMessage="1" promptTitle="Toelichting" prompt="Keywords worden gebruikt in de capabilities en in de metadata van de services. Het goed invullen van keywords zorgt voor betere bruikbaarheid van de services._x000a_" sqref="F22:F23 F17" xr:uid="{95E05015-358B-4E89-B068-AFB7BCC3840E}"/>
    <dataValidation allowBlank="1" showInputMessage="1" showErrorMessage="1" promptTitle="Toelichting" prompt="De titel wordt gebruikt als naamgeving van de lagen in de PDOK Viewer. Ook wordt de titel weergegeven in de capabilities van de WMS en WFS. _x000a_" sqref="D17 D22:D23" xr:uid="{784140C7-5A8F-4B86-A865-3ED3F88AE1AF}"/>
    <dataValidation allowBlank="1" showInputMessage="1" showErrorMessage="1" promptTitle="Toelichting" prompt="Dit betreft het UUID van de metadata data. Metadata moet beschikbaar zijn in het NGR maar hoeft nog niet gepubliceerd te zijn voor de buitenwereld (PDOK heeft rechten om niet gepubliceerde metadata in te zien)._x000a_" sqref="G22:G23 G17" xr:uid="{1E88D435-532E-4DB4-B351-346357C995DC}"/>
    <dataValidation allowBlank="1" showInputMessage="1" showErrorMessage="1" promptTitle="Toelichting" prompt="Geef hier de directe downloadlink van/naar het bestand op. Dit is voor eenmalige implementatie. Voor updates geldt een ander protocol." sqref="C4" xr:uid="{6601B70E-926F-412B-82E0-9F77574D63FF}"/>
    <dataValidation allowBlank="1" showInputMessage="1" showErrorMessage="1" promptTitle="Toelichting" prompt="Vul een omschrijving van de laag/feature in. Wat wordt er getoond in de laag? Dit mag uitgebreid beschreven worden en zal zichtbaar worden voor afnemers in de capabilities van de services." sqref="E22:E23 D13" xr:uid="{99EDAC14-CBA2-427D-A4CE-13D6A19D9BBE}"/>
    <dataValidation allowBlank="1" showInputMessage="1" showErrorMessage="1" promptTitle="Toelichting" prompt="Keywords worden gebruikt in de metadata van de services in het NGR en in de capabilities van de services. Opvoeren zonder spaties en hoofdletter. Voorbeeld: water,gebouwen,natuur" sqref="F13:F16" xr:uid="{9F4CEE43-4CE9-4CD8-8EEB-1E386F0F4870}"/>
  </dataValidations>
  <hyperlinks>
    <hyperlink ref="C4" r:id="rId1" xr:uid="{91CF0A3F-34A3-4A7F-A32B-8F7652BA8853}"/>
    <hyperlink ref="C9" r:id="rId2" display="https://www.rijkswaterstaat.nl/apps/geoservices/geodata/regios/civ/uitleveren_pdok/richtlijnoverstromingsrisico2018_gpkg.zip" xr:uid="{0B69D3E2-983F-469D-B539-09C277BEBE74}"/>
    <hyperlink ref="B10" r:id="rId3" display="https://www.rijkswaterstaat.nl/apps/geoservices/geodata/regios/civ/uitleveren_pdok/richtlijnoverstromingsrisico2018_gpkg.zip" xr:uid="{848C216C-45B4-4041-ADB7-1506A0DA053D}"/>
    <hyperlink ref="C10" r:id="rId4" display="https://www.rijkswaterstaat.nl/apps/geoservices/geodata/regios/civ/uitleveren_pdok/richtlijnoverstromingsrisico2018_gpkg.zip" xr:uid="{05944FEA-B92C-4D18-B3A7-1B5A2F69EC41}"/>
  </hyperlinks>
  <pageMargins left="0.7" right="0.7" top="0.75" bottom="0.75" header="0.3" footer="0.3"/>
  <pageSetup paperSize="9" orientation="portrait" horizontalDpi="0" verticalDpi="0" r:id="rId5"/>
  <extLst>
    <ext xmlns:x14="http://schemas.microsoft.com/office/spreadsheetml/2009/9/main" uri="{CCE6A557-97BC-4b89-ADB6-D9C93CAAB3DF}">
      <x14:dataValidations xmlns:xm="http://schemas.microsoft.com/office/excel/2006/main" xWindow="206" yWindow="386" count="1">
        <x14:dataValidation type="list" allowBlank="1" showInputMessage="1" showErrorMessage="1" promptTitle="Toelichting" prompt="Voor een WMS en/of WFS ontvangen wij graag een GeoPackage" xr:uid="{B9D0B807-C872-42B9-820A-34A2CCE2A011}">
          <x14:formula1>
            <xm:f>'Werkblad (lijstjes etc.)'!$C$32</xm:f>
          </x14:formula1>
          <xm:sqref>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267A4-5263-4711-9634-1012730661FA}">
  <sheetPr codeName="Blad4"/>
  <dimension ref="A1:M67"/>
  <sheetViews>
    <sheetView tabSelected="1" zoomScaleNormal="100" workbookViewId="0">
      <selection activeCell="C8" sqref="C8"/>
    </sheetView>
  </sheetViews>
  <sheetFormatPr defaultColWidth="9.140625" defaultRowHeight="15" x14ac:dyDescent="0.25"/>
  <cols>
    <col min="1" max="1" width="2.42578125" style="40" customWidth="1"/>
    <col min="2" max="2" width="46" style="40" bestFit="1" customWidth="1"/>
    <col min="3" max="4" width="40.5703125" style="40" bestFit="1" customWidth="1"/>
    <col min="5" max="5" width="13.140625" style="40" bestFit="1" customWidth="1"/>
    <col min="6" max="6" width="121.140625" style="40" bestFit="1" customWidth="1"/>
    <col min="7" max="7" width="71.140625" style="40" bestFit="1" customWidth="1"/>
    <col min="8" max="8" width="19.42578125" style="40" bestFit="1" customWidth="1"/>
    <col min="9" max="16" width="9.140625" style="40"/>
    <col min="17" max="17" width="10.7109375" style="40" customWidth="1"/>
    <col min="18" max="16384" width="9.140625" style="40"/>
  </cols>
  <sheetData>
    <row r="1" spans="1:13" x14ac:dyDescent="0.25">
      <c r="A1" s="38"/>
      <c r="B1" s="38"/>
      <c r="C1" s="38"/>
      <c r="D1" s="38"/>
      <c r="E1" s="38"/>
      <c r="F1" s="38"/>
      <c r="G1" s="38"/>
      <c r="H1" s="38"/>
      <c r="I1" s="38"/>
      <c r="J1" s="38"/>
      <c r="K1" s="39"/>
      <c r="L1" s="39"/>
      <c r="M1" s="39"/>
    </row>
    <row r="2" spans="1:13" x14ac:dyDescent="0.25">
      <c r="A2" s="38"/>
      <c r="B2" s="22" t="s">
        <v>13</v>
      </c>
      <c r="C2" s="22" t="s">
        <v>11</v>
      </c>
      <c r="D2" s="22" t="s">
        <v>12</v>
      </c>
      <c r="E2" s="22" t="s">
        <v>14</v>
      </c>
      <c r="F2" s="22" t="s">
        <v>47</v>
      </c>
      <c r="G2" s="38" t="str">
        <f>IF(Algemeen!C6="Ja","INSPIRE Styling","")</f>
        <v/>
      </c>
      <c r="H2" s="38"/>
      <c r="I2" s="38"/>
      <c r="J2" s="38"/>
    </row>
    <row r="3" spans="1:13" x14ac:dyDescent="0.25">
      <c r="A3" s="38"/>
      <c r="B3" s="3" t="str">
        <f>IF('WMS en WFS'!B13&gt;0,'WMS en WFS'!B13,"")</f>
        <v>ror_overstromingen_eu2018</v>
      </c>
      <c r="C3" s="8" t="s">
        <v>167</v>
      </c>
      <c r="D3" s="8" t="s">
        <v>169</v>
      </c>
      <c r="E3" s="33" t="s">
        <v>16</v>
      </c>
      <c r="F3" s="91" t="s">
        <v>164</v>
      </c>
      <c r="G3" s="38" t="str">
        <f>IF(AND(Algemeen!$C$3="Ja",'WMS en WFS'!B13&gt;0),"Bij een INSPIRE WMS wordt dit door PDOK als additionele styling opgenomen","")</f>
        <v/>
      </c>
      <c r="H3" s="38"/>
      <c r="I3" s="38"/>
      <c r="J3" s="38"/>
    </row>
    <row r="4" spans="1:13" x14ac:dyDescent="0.25">
      <c r="A4" s="38"/>
      <c r="B4" s="3" t="str">
        <f>IF('WMS en WFS'!B14&gt;0,'WMS en WFS'!B14,"")</f>
        <v>ror_overstromingsrisico</v>
      </c>
      <c r="C4" s="8" t="s">
        <v>168</v>
      </c>
      <c r="D4" s="8" t="s">
        <v>170</v>
      </c>
      <c r="E4" s="33" t="s">
        <v>16</v>
      </c>
      <c r="F4" s="91" t="s">
        <v>165</v>
      </c>
      <c r="G4" s="38" t="str">
        <f>IF(AND(Algemeen!$C$3="Ja",'WMS en WFS'!B14&gt;0),"Bij een INSPIRE WMS wordt dit door PDOK als additionele styling opgenomen","")</f>
        <v/>
      </c>
      <c r="H4" s="38"/>
      <c r="I4" s="38"/>
      <c r="J4" s="38"/>
    </row>
    <row r="5" spans="1:13" x14ac:dyDescent="0.25">
      <c r="A5" s="38"/>
      <c r="B5" s="3" t="str">
        <f>IF('WMS en WFS'!B15&gt;0,'WMS en WFS'!B15,"")</f>
        <v>ror_risico_eu2018_v_ab</v>
      </c>
      <c r="C5" s="8" t="s">
        <v>168</v>
      </c>
      <c r="D5" s="8" t="s">
        <v>170</v>
      </c>
      <c r="E5" s="33" t="s">
        <v>16</v>
      </c>
      <c r="F5" s="91" t="s">
        <v>165</v>
      </c>
      <c r="G5" s="38" t="str">
        <f>IF(AND(Algemeen!$C$3="Ja",'WMS en WFS'!B16&gt;0),"Bij een INSPIRE WMS wordt dit door PDOK als additionele styling opgenomen","")</f>
        <v/>
      </c>
      <c r="H5" s="38"/>
      <c r="I5" s="38"/>
      <c r="J5" s="38"/>
    </row>
    <row r="6" spans="1:13" x14ac:dyDescent="0.25">
      <c r="A6" s="38"/>
      <c r="B6" s="3" t="str">
        <f>IF('WMS en WFS'!B16&gt;0,'WMS en WFS'!B16,"")</f>
        <v>ror_risico_eu2018_l</v>
      </c>
      <c r="C6" s="8" t="s">
        <v>140</v>
      </c>
      <c r="D6" s="8" t="s">
        <v>171</v>
      </c>
      <c r="E6" s="33" t="s">
        <v>16</v>
      </c>
      <c r="F6" s="70" t="s">
        <v>166</v>
      </c>
      <c r="G6" s="38" t="str">
        <f>IF(AND(Algemeen!$C$3="Ja",'WMS en WFS'!B15&gt;0),"Bij een INSPIRE WMS wordt dit door PDOK als additionele styling opgenomen","")</f>
        <v/>
      </c>
      <c r="H6" s="38"/>
      <c r="I6" s="38"/>
      <c r="J6" s="38"/>
    </row>
    <row r="7" spans="1:13" x14ac:dyDescent="0.25">
      <c r="A7" s="38"/>
      <c r="B7" s="3"/>
      <c r="C7" s="21"/>
      <c r="D7" s="33"/>
      <c r="E7" s="33"/>
      <c r="F7" s="21"/>
      <c r="G7" s="38" t="e">
        <f>IF(AND(Algemeen!$C$3="Ja",'WMS en WFS'!#REF!&gt;0),"Bij een INSPIRE WMS wordt dit door PDOK als additionele styling opgenomen","")</f>
        <v>#REF!</v>
      </c>
      <c r="H7" s="38"/>
      <c r="I7" s="38"/>
      <c r="J7" s="38"/>
    </row>
    <row r="8" spans="1:13" x14ac:dyDescent="0.25">
      <c r="A8" s="38"/>
      <c r="B8" s="3" t="str">
        <f>IF('WMS en WFS'!B18&gt;0,'WMS en WFS'!B18,"")</f>
        <v/>
      </c>
      <c r="C8" s="33"/>
      <c r="D8" s="33"/>
      <c r="E8" s="33"/>
      <c r="F8" s="21"/>
      <c r="G8" s="38" t="str">
        <f>IF(AND(Algemeen!$C$3="Ja",'WMS en WFS'!B18&gt;0),"Bij een INSPIRE WMS wordt dit door PDOK als additionele styling opgenomen","")</f>
        <v/>
      </c>
      <c r="H8" s="38"/>
      <c r="I8" s="38"/>
      <c r="J8" s="38"/>
    </row>
    <row r="9" spans="1:13" x14ac:dyDescent="0.25">
      <c r="A9" s="38"/>
      <c r="B9" s="3" t="str">
        <f>IF('WMS en WFS'!B19&gt;0,'WMS en WFS'!B19,"")</f>
        <v/>
      </c>
      <c r="C9" s="33"/>
      <c r="D9" s="33"/>
      <c r="E9" s="33"/>
      <c r="F9" s="21"/>
      <c r="G9" s="38" t="str">
        <f>IF(AND(Algemeen!$C$3="Ja",'WMS en WFS'!B19&gt;0),"Bij een INSPIRE WMS wordt dit door PDOK als additionele styling opgenomen","")</f>
        <v/>
      </c>
      <c r="H9" s="38"/>
      <c r="I9" s="38"/>
      <c r="J9" s="38"/>
    </row>
    <row r="10" spans="1:13" x14ac:dyDescent="0.25">
      <c r="A10" s="38"/>
      <c r="B10" s="3" t="str">
        <f>IF('WMS en WFS'!B20&gt;0,'WMS en WFS'!B20,"")</f>
        <v/>
      </c>
      <c r="C10" s="33"/>
      <c r="D10" s="33"/>
      <c r="E10" s="33"/>
      <c r="F10" s="21"/>
      <c r="G10" s="38" t="str">
        <f>IF(AND(Algemeen!$C$3="Ja",'WMS en WFS'!B20&gt;0),"Bij een INSPIRE WMS wordt dit door PDOK als additionele styling opgenomen","")</f>
        <v/>
      </c>
      <c r="H10" s="38"/>
      <c r="I10" s="38"/>
      <c r="J10" s="38"/>
    </row>
    <row r="11" spans="1:13" x14ac:dyDescent="0.25">
      <c r="A11" s="38"/>
      <c r="B11" s="3" t="str">
        <f>IF('WMS en WFS'!B21&gt;0,'WMS en WFS'!B21,"")</f>
        <v/>
      </c>
      <c r="C11" s="33"/>
      <c r="D11" s="33"/>
      <c r="E11" s="33"/>
      <c r="F11" s="21"/>
      <c r="G11" s="38" t="str">
        <f>IF(AND(Algemeen!$C$3="Ja",'WMS en WFS'!B21&gt;0),"Bij een INSPIRE WMS wordt dit door PDOK als additionele styling opgenomen","")</f>
        <v/>
      </c>
      <c r="H11" s="38"/>
      <c r="I11" s="38"/>
      <c r="J11" s="38"/>
    </row>
    <row r="12" spans="1:13" x14ac:dyDescent="0.25">
      <c r="A12" s="38"/>
      <c r="B12" s="3" t="str">
        <f>IF('WMS en WFS'!B22&gt;0,'WMS en WFS'!B22,"")</f>
        <v/>
      </c>
      <c r="C12" s="33"/>
      <c r="D12" s="33"/>
      <c r="E12" s="33"/>
      <c r="F12" s="21"/>
      <c r="G12" s="38" t="str">
        <f>IF(AND(Algemeen!$C$3="Ja",'WMS en WFS'!B22&gt;0),"Bij een INSPIRE WMS wordt dit door PDOK als additionele styling opgenomen","")</f>
        <v/>
      </c>
      <c r="H12" s="38"/>
      <c r="I12" s="38"/>
      <c r="J12" s="38"/>
    </row>
    <row r="13" spans="1:13" x14ac:dyDescent="0.25">
      <c r="A13" s="38"/>
      <c r="B13" s="38"/>
      <c r="C13" s="38"/>
      <c r="D13" s="38"/>
      <c r="E13" s="38"/>
      <c r="F13" s="38"/>
      <c r="G13" s="38"/>
      <c r="H13" s="38"/>
      <c r="I13" s="38"/>
      <c r="J13" s="38"/>
    </row>
    <row r="14" spans="1:13" x14ac:dyDescent="0.25">
      <c r="A14" s="38"/>
      <c r="B14" s="38"/>
      <c r="C14" s="38"/>
      <c r="D14" s="38"/>
      <c r="E14" s="38"/>
      <c r="F14" s="38"/>
      <c r="G14" s="38"/>
      <c r="H14" s="38"/>
      <c r="I14" s="38"/>
      <c r="J14" s="38"/>
    </row>
    <row r="15" spans="1:13" x14ac:dyDescent="0.25">
      <c r="A15" s="38"/>
      <c r="B15" s="38"/>
      <c r="C15" s="38"/>
      <c r="D15" s="38"/>
      <c r="E15" s="38"/>
      <c r="F15" s="38"/>
      <c r="G15" s="38"/>
      <c r="H15" s="38"/>
      <c r="I15" s="38"/>
      <c r="J15" s="38"/>
    </row>
    <row r="16" spans="1:13" x14ac:dyDescent="0.25">
      <c r="A16" s="38"/>
      <c r="B16" s="38"/>
      <c r="C16" s="38"/>
      <c r="D16" s="38"/>
      <c r="E16" s="38"/>
      <c r="F16" s="38"/>
      <c r="G16" s="38"/>
      <c r="H16" s="38"/>
      <c r="I16" s="38"/>
      <c r="J16" s="38"/>
    </row>
    <row r="17" spans="1:10" x14ac:dyDescent="0.25">
      <c r="A17" s="38"/>
      <c r="B17" s="38"/>
      <c r="C17" s="38"/>
      <c r="D17" s="38"/>
      <c r="E17" s="38"/>
      <c r="F17" s="38"/>
      <c r="G17" s="38"/>
      <c r="H17" s="38"/>
      <c r="I17" s="38"/>
      <c r="J17" s="38"/>
    </row>
    <row r="18" spans="1:10" x14ac:dyDescent="0.25">
      <c r="A18" s="38"/>
      <c r="B18" s="38"/>
      <c r="C18" s="38"/>
      <c r="D18" s="38"/>
      <c r="E18" s="38"/>
      <c r="F18" s="38"/>
      <c r="G18" s="38"/>
      <c r="H18" s="38"/>
      <c r="I18" s="38"/>
      <c r="J18" s="38"/>
    </row>
    <row r="19" spans="1:10" x14ac:dyDescent="0.25">
      <c r="A19" s="38"/>
      <c r="B19" s="38"/>
      <c r="C19" s="38"/>
      <c r="D19" s="38"/>
      <c r="E19" s="38"/>
      <c r="F19" s="38"/>
      <c r="G19" s="38"/>
      <c r="H19" s="38"/>
      <c r="I19" s="38"/>
      <c r="J19" s="38"/>
    </row>
    <row r="20" spans="1:10" x14ac:dyDescent="0.25">
      <c r="A20" s="38"/>
      <c r="B20" s="38"/>
      <c r="C20" s="38"/>
      <c r="D20" s="38"/>
      <c r="E20" s="38"/>
      <c r="F20" s="38"/>
      <c r="G20" s="38"/>
      <c r="H20" s="38"/>
      <c r="I20" s="38"/>
      <c r="J20" s="38"/>
    </row>
    <row r="21" spans="1:10" x14ac:dyDescent="0.25">
      <c r="A21" s="38"/>
      <c r="B21" s="38"/>
      <c r="C21" s="38"/>
      <c r="D21" s="38"/>
      <c r="E21" s="38"/>
      <c r="F21" s="38"/>
      <c r="G21" s="38"/>
      <c r="H21" s="38"/>
      <c r="I21" s="38"/>
      <c r="J21" s="38"/>
    </row>
    <row r="22" spans="1:10" x14ac:dyDescent="0.25">
      <c r="A22" s="38"/>
      <c r="B22" s="38"/>
      <c r="C22" s="38"/>
      <c r="D22" s="38"/>
      <c r="E22" s="38"/>
      <c r="F22" s="38"/>
      <c r="G22" s="38"/>
      <c r="H22" s="38"/>
      <c r="I22" s="38"/>
      <c r="J22" s="38"/>
    </row>
    <row r="23" spans="1:10" x14ac:dyDescent="0.25">
      <c r="A23" s="38"/>
      <c r="B23" s="38"/>
      <c r="C23" s="38"/>
      <c r="D23" s="38"/>
      <c r="E23" s="38"/>
      <c r="F23" s="38"/>
      <c r="G23" s="38"/>
      <c r="H23" s="38"/>
      <c r="I23" s="38"/>
      <c r="J23" s="38"/>
    </row>
    <row r="24" spans="1:10" x14ac:dyDescent="0.25">
      <c r="A24" s="38"/>
      <c r="B24" s="38"/>
      <c r="C24" s="38"/>
      <c r="D24" s="38"/>
      <c r="E24" s="38"/>
      <c r="F24" s="38"/>
      <c r="G24" s="38"/>
      <c r="H24" s="38"/>
      <c r="I24" s="38"/>
      <c r="J24" s="38"/>
    </row>
    <row r="25" spans="1:10" x14ac:dyDescent="0.25">
      <c r="A25" s="38"/>
      <c r="B25" s="38"/>
      <c r="C25" s="38"/>
      <c r="D25" s="38"/>
      <c r="E25" s="38"/>
      <c r="F25" s="38"/>
      <c r="G25" s="38"/>
      <c r="H25" s="38"/>
      <c r="I25" s="38"/>
      <c r="J25" s="38"/>
    </row>
    <row r="26" spans="1:10" x14ac:dyDescent="0.25">
      <c r="A26" s="38"/>
      <c r="B26" s="38"/>
      <c r="C26" s="38"/>
      <c r="D26" s="38"/>
      <c r="E26" s="38"/>
      <c r="F26" s="38"/>
      <c r="G26" s="38"/>
      <c r="H26" s="38"/>
      <c r="I26" s="38"/>
      <c r="J26" s="38"/>
    </row>
    <row r="27" spans="1:10" x14ac:dyDescent="0.25">
      <c r="A27" s="38"/>
      <c r="B27" s="38"/>
      <c r="C27" s="38"/>
      <c r="D27" s="38"/>
      <c r="E27" s="38"/>
      <c r="F27" s="38"/>
      <c r="G27" s="38"/>
      <c r="H27" s="38"/>
      <c r="I27" s="38"/>
      <c r="J27" s="38"/>
    </row>
    <row r="28" spans="1:10" x14ac:dyDescent="0.25">
      <c r="A28" s="38"/>
      <c r="B28" s="38"/>
      <c r="C28" s="38"/>
      <c r="D28" s="38"/>
      <c r="E28" s="38"/>
      <c r="F28" s="38"/>
      <c r="G28" s="38"/>
      <c r="H28" s="38"/>
      <c r="I28" s="38"/>
      <c r="J28" s="38"/>
    </row>
    <row r="29" spans="1:10" x14ac:dyDescent="0.25">
      <c r="A29" s="38"/>
      <c r="B29" s="38"/>
      <c r="C29" s="38"/>
      <c r="D29" s="38"/>
      <c r="E29" s="38"/>
      <c r="F29" s="38"/>
      <c r="G29" s="38"/>
      <c r="H29" s="38"/>
      <c r="I29" s="38"/>
      <c r="J29" s="38"/>
    </row>
    <row r="30" spans="1:10" x14ac:dyDescent="0.25">
      <c r="A30" s="38"/>
      <c r="B30" s="38"/>
      <c r="C30" s="38"/>
      <c r="D30" s="38"/>
      <c r="E30" s="38"/>
      <c r="F30" s="38"/>
      <c r="G30" s="38"/>
      <c r="H30" s="38"/>
      <c r="I30" s="38"/>
      <c r="J30" s="38"/>
    </row>
    <row r="31" spans="1:10" x14ac:dyDescent="0.25">
      <c r="A31" s="38"/>
      <c r="B31" s="38"/>
      <c r="C31" s="38"/>
      <c r="D31" s="38"/>
      <c r="E31" s="38"/>
      <c r="F31" s="38"/>
      <c r="G31" s="38"/>
      <c r="H31" s="38"/>
      <c r="I31" s="38"/>
      <c r="J31" s="38"/>
    </row>
    <row r="32" spans="1:10" x14ac:dyDescent="0.25">
      <c r="A32" s="38"/>
      <c r="B32" s="38"/>
      <c r="C32" s="38"/>
      <c r="D32" s="38"/>
      <c r="E32" s="38"/>
      <c r="F32" s="38"/>
      <c r="G32" s="38"/>
      <c r="H32" s="38"/>
      <c r="I32" s="38"/>
      <c r="J32" s="38"/>
    </row>
    <row r="33" spans="1:11" x14ac:dyDescent="0.25">
      <c r="A33" s="38"/>
      <c r="B33" s="38"/>
      <c r="C33" s="38"/>
      <c r="D33" s="38"/>
      <c r="E33" s="38"/>
      <c r="F33" s="38"/>
      <c r="G33" s="38"/>
      <c r="H33" s="38"/>
      <c r="I33" s="38"/>
      <c r="J33" s="38"/>
    </row>
    <row r="34" spans="1:11" x14ac:dyDescent="0.25">
      <c r="A34" s="38"/>
      <c r="B34" s="38"/>
      <c r="C34" s="38"/>
      <c r="D34" s="38"/>
      <c r="E34" s="38"/>
      <c r="F34" s="38"/>
      <c r="G34" s="38"/>
      <c r="H34" s="38"/>
      <c r="I34" s="38"/>
      <c r="J34" s="38"/>
    </row>
    <row r="35" spans="1:11" x14ac:dyDescent="0.25">
      <c r="A35" s="38"/>
      <c r="B35" s="38"/>
      <c r="C35" s="38"/>
      <c r="D35" s="38"/>
      <c r="E35" s="38"/>
      <c r="F35" s="38"/>
      <c r="G35" s="38"/>
      <c r="H35" s="38"/>
      <c r="I35" s="38"/>
      <c r="J35" s="38"/>
      <c r="K35" s="38"/>
    </row>
    <row r="36" spans="1:11" x14ac:dyDescent="0.25">
      <c r="A36" s="38"/>
      <c r="B36" s="38"/>
      <c r="C36" s="38"/>
      <c r="D36" s="38"/>
      <c r="E36" s="38"/>
      <c r="F36" s="38"/>
      <c r="G36" s="38"/>
      <c r="H36" s="38"/>
      <c r="I36" s="38"/>
      <c r="J36" s="38"/>
      <c r="K36" s="38"/>
    </row>
    <row r="37" spans="1:11" x14ac:dyDescent="0.25">
      <c r="A37" s="38"/>
      <c r="B37" s="38"/>
      <c r="C37" s="38"/>
      <c r="D37" s="38"/>
      <c r="E37" s="38"/>
      <c r="F37" s="38"/>
      <c r="G37" s="38"/>
      <c r="H37" s="38"/>
      <c r="I37" s="38"/>
      <c r="J37" s="38"/>
      <c r="K37" s="38"/>
    </row>
    <row r="38" spans="1:11" x14ac:dyDescent="0.25">
      <c r="A38" s="38"/>
      <c r="B38" s="38"/>
      <c r="C38" s="38"/>
      <c r="D38" s="38"/>
      <c r="E38" s="38"/>
      <c r="F38" s="38"/>
      <c r="G38" s="38"/>
      <c r="H38" s="38"/>
      <c r="I38" s="38"/>
      <c r="J38" s="38"/>
      <c r="K38" s="38"/>
    </row>
    <row r="39" spans="1:11" x14ac:dyDescent="0.25">
      <c r="A39" s="38"/>
      <c r="B39" s="38"/>
      <c r="C39" s="38"/>
      <c r="D39" s="38"/>
      <c r="E39" s="38"/>
      <c r="F39" s="38"/>
      <c r="G39" s="38"/>
      <c r="H39" s="38"/>
      <c r="I39" s="38"/>
      <c r="J39" s="38"/>
      <c r="K39" s="38"/>
    </row>
    <row r="40" spans="1:11" x14ac:dyDescent="0.25">
      <c r="A40" s="38"/>
      <c r="B40" s="38"/>
      <c r="C40" s="38"/>
      <c r="D40" s="38"/>
      <c r="E40" s="38"/>
      <c r="F40" s="38"/>
      <c r="G40" s="38"/>
      <c r="H40" s="38"/>
      <c r="I40" s="38"/>
      <c r="J40" s="38"/>
      <c r="K40" s="38"/>
    </row>
    <row r="41" spans="1:11" x14ac:dyDescent="0.25">
      <c r="A41" s="38"/>
      <c r="B41" s="38"/>
      <c r="C41" s="38"/>
      <c r="D41" s="38"/>
      <c r="E41" s="38"/>
      <c r="F41" s="38"/>
      <c r="G41" s="38"/>
      <c r="H41" s="38"/>
      <c r="I41" s="38"/>
      <c r="J41" s="38"/>
      <c r="K41" s="38"/>
    </row>
    <row r="42" spans="1:11" x14ac:dyDescent="0.25">
      <c r="A42" s="38"/>
      <c r="B42" s="38"/>
      <c r="C42" s="38"/>
      <c r="D42" s="38"/>
      <c r="E42" s="38"/>
      <c r="F42" s="38"/>
      <c r="G42" s="38"/>
      <c r="H42" s="38"/>
      <c r="I42" s="38"/>
      <c r="J42" s="38"/>
      <c r="K42" s="38"/>
    </row>
    <row r="43" spans="1:11" x14ac:dyDescent="0.25">
      <c r="A43" s="38"/>
      <c r="B43" s="38"/>
      <c r="C43" s="38"/>
      <c r="D43" s="38"/>
      <c r="E43" s="38"/>
      <c r="F43" s="38"/>
      <c r="G43" s="38"/>
      <c r="H43" s="38"/>
      <c r="I43" s="38"/>
      <c r="J43" s="38"/>
      <c r="K43" s="38"/>
    </row>
    <row r="44" spans="1:11" x14ac:dyDescent="0.25">
      <c r="A44" s="38"/>
      <c r="B44" s="38"/>
      <c r="C44" s="38"/>
      <c r="D44" s="38"/>
      <c r="E44" s="38"/>
      <c r="F44" s="38"/>
      <c r="G44" s="38"/>
      <c r="H44" s="38"/>
      <c r="I44" s="38"/>
      <c r="J44" s="38"/>
      <c r="K44" s="38"/>
    </row>
    <row r="45" spans="1:11" x14ac:dyDescent="0.25">
      <c r="A45" s="38"/>
      <c r="B45" s="38"/>
      <c r="C45" s="38"/>
      <c r="D45" s="38"/>
      <c r="E45" s="38"/>
      <c r="F45" s="38"/>
      <c r="G45" s="38"/>
      <c r="H45" s="38"/>
      <c r="I45" s="38"/>
      <c r="J45" s="38"/>
      <c r="K45" s="38"/>
    </row>
    <row r="46" spans="1:11" x14ac:dyDescent="0.25">
      <c r="A46" s="38"/>
      <c r="B46" s="38"/>
      <c r="C46" s="38"/>
      <c r="D46" s="38"/>
      <c r="E46" s="38"/>
      <c r="F46" s="38"/>
      <c r="G46" s="38"/>
      <c r="H46" s="38"/>
      <c r="I46" s="38"/>
      <c r="J46" s="38"/>
      <c r="K46" s="38"/>
    </row>
    <row r="47" spans="1:11" x14ac:dyDescent="0.25">
      <c r="A47" s="38"/>
      <c r="B47" s="38"/>
      <c r="C47" s="38"/>
      <c r="D47" s="38"/>
      <c r="E47" s="38"/>
      <c r="F47" s="38"/>
      <c r="G47" s="38"/>
      <c r="H47" s="38"/>
      <c r="I47" s="38"/>
      <c r="J47" s="38"/>
      <c r="K47" s="38"/>
    </row>
    <row r="48" spans="1:11" x14ac:dyDescent="0.25">
      <c r="A48" s="38"/>
      <c r="B48" s="38"/>
      <c r="C48" s="38"/>
      <c r="D48" s="38"/>
      <c r="E48" s="38"/>
      <c r="F48" s="38"/>
      <c r="G48" s="38"/>
      <c r="H48" s="38"/>
      <c r="I48" s="38"/>
      <c r="J48" s="38"/>
      <c r="K48" s="38"/>
    </row>
    <row r="49" spans="1:11" x14ac:dyDescent="0.25">
      <c r="A49" s="38"/>
      <c r="B49" s="38"/>
      <c r="C49" s="38"/>
      <c r="D49" s="38"/>
      <c r="E49" s="38"/>
      <c r="F49" s="38"/>
      <c r="G49" s="38"/>
      <c r="H49" s="38"/>
      <c r="I49" s="38"/>
      <c r="J49" s="38"/>
      <c r="K49" s="38"/>
    </row>
    <row r="50" spans="1:11" x14ac:dyDescent="0.25">
      <c r="A50" s="38"/>
      <c r="B50" s="38"/>
      <c r="C50" s="38"/>
      <c r="D50" s="38"/>
      <c r="E50" s="38"/>
      <c r="F50" s="38"/>
      <c r="G50" s="38"/>
      <c r="H50" s="38"/>
      <c r="I50" s="38"/>
      <c r="J50" s="38"/>
      <c r="K50" s="38"/>
    </row>
    <row r="51" spans="1:11" x14ac:dyDescent="0.25">
      <c r="A51" s="38"/>
      <c r="B51" s="38"/>
      <c r="C51" s="38"/>
      <c r="D51" s="38"/>
      <c r="E51" s="38"/>
      <c r="F51" s="38"/>
      <c r="G51" s="38"/>
      <c r="H51" s="38"/>
      <c r="I51" s="38"/>
      <c r="J51" s="38"/>
      <c r="K51" s="38"/>
    </row>
    <row r="52" spans="1:11" x14ac:dyDescent="0.25">
      <c r="A52" s="38"/>
      <c r="B52" s="38"/>
      <c r="C52" s="38"/>
      <c r="D52" s="38"/>
      <c r="E52" s="38"/>
      <c r="F52" s="38"/>
      <c r="G52" s="38"/>
      <c r="H52" s="38"/>
      <c r="I52" s="38"/>
      <c r="J52" s="38"/>
      <c r="K52" s="38"/>
    </row>
    <row r="53" spans="1:11" x14ac:dyDescent="0.25">
      <c r="A53" s="38"/>
      <c r="B53" s="38"/>
      <c r="C53" s="38"/>
      <c r="D53" s="38"/>
      <c r="E53" s="38"/>
      <c r="F53" s="38"/>
      <c r="G53" s="38"/>
      <c r="H53" s="38"/>
      <c r="I53" s="38"/>
      <c r="J53" s="38"/>
      <c r="K53" s="38"/>
    </row>
    <row r="54" spans="1:11" x14ac:dyDescent="0.25">
      <c r="A54" s="38"/>
      <c r="B54" s="38"/>
      <c r="C54" s="38"/>
      <c r="D54" s="38"/>
      <c r="E54" s="38"/>
      <c r="F54" s="38"/>
      <c r="G54" s="38"/>
      <c r="H54" s="38"/>
      <c r="I54" s="38"/>
      <c r="J54" s="38"/>
      <c r="K54" s="38"/>
    </row>
    <row r="55" spans="1:11" x14ac:dyDescent="0.25">
      <c r="A55" s="38"/>
      <c r="B55" s="38"/>
      <c r="C55" s="38"/>
      <c r="D55" s="38"/>
      <c r="E55" s="38"/>
      <c r="F55" s="38"/>
      <c r="G55" s="38"/>
      <c r="H55" s="38"/>
      <c r="I55" s="38"/>
      <c r="J55" s="38"/>
      <c r="K55" s="38"/>
    </row>
    <row r="56" spans="1:11" x14ac:dyDescent="0.25">
      <c r="A56" s="38"/>
      <c r="B56" s="38"/>
      <c r="C56" s="38"/>
      <c r="D56" s="38"/>
      <c r="E56" s="38"/>
      <c r="F56" s="38"/>
      <c r="G56" s="38"/>
      <c r="H56" s="38"/>
      <c r="I56" s="38"/>
      <c r="J56" s="38"/>
      <c r="K56" s="38"/>
    </row>
    <row r="57" spans="1:11" x14ac:dyDescent="0.25">
      <c r="A57" s="38"/>
      <c r="B57" s="38"/>
      <c r="C57" s="38"/>
      <c r="D57" s="38"/>
      <c r="E57" s="38"/>
      <c r="F57" s="38"/>
      <c r="G57" s="38"/>
      <c r="H57" s="38"/>
      <c r="I57" s="38"/>
      <c r="J57" s="38"/>
      <c r="K57" s="38"/>
    </row>
    <row r="58" spans="1:11" x14ac:dyDescent="0.25">
      <c r="A58" s="38"/>
      <c r="B58" s="38"/>
      <c r="C58" s="38"/>
      <c r="D58" s="38"/>
      <c r="E58" s="38"/>
      <c r="F58" s="38"/>
      <c r="G58" s="38"/>
      <c r="H58" s="38"/>
      <c r="I58" s="38"/>
      <c r="J58" s="38"/>
      <c r="K58" s="38"/>
    </row>
    <row r="59" spans="1:11" x14ac:dyDescent="0.25">
      <c r="A59" s="38"/>
      <c r="B59" s="38"/>
      <c r="C59" s="38"/>
      <c r="D59" s="38"/>
      <c r="E59" s="38"/>
      <c r="F59" s="38"/>
      <c r="G59" s="38"/>
      <c r="H59" s="38"/>
      <c r="I59" s="38"/>
      <c r="J59" s="38"/>
      <c r="K59" s="38"/>
    </row>
    <row r="60" spans="1:11" x14ac:dyDescent="0.25">
      <c r="A60" s="38"/>
      <c r="B60" s="38"/>
      <c r="C60" s="38"/>
      <c r="D60" s="38"/>
      <c r="E60" s="38"/>
      <c r="F60" s="38"/>
      <c r="G60" s="38"/>
      <c r="H60" s="38"/>
      <c r="I60" s="38"/>
      <c r="J60" s="38"/>
      <c r="K60" s="38"/>
    </row>
    <row r="61" spans="1:11" x14ac:dyDescent="0.25">
      <c r="A61" s="38"/>
      <c r="B61" s="38"/>
      <c r="C61" s="38"/>
      <c r="D61" s="38"/>
      <c r="E61" s="38"/>
      <c r="F61" s="38"/>
      <c r="G61" s="38"/>
      <c r="H61" s="38"/>
      <c r="I61" s="38"/>
      <c r="J61" s="38"/>
      <c r="K61" s="38"/>
    </row>
    <row r="62" spans="1:11" x14ac:dyDescent="0.25">
      <c r="A62" s="38"/>
      <c r="B62" s="38"/>
      <c r="C62" s="38"/>
      <c r="D62" s="38"/>
      <c r="E62" s="38"/>
      <c r="F62" s="38"/>
      <c r="G62" s="38"/>
      <c r="H62" s="38"/>
      <c r="I62" s="38"/>
      <c r="J62" s="38"/>
      <c r="K62" s="38"/>
    </row>
    <row r="63" spans="1:11" x14ac:dyDescent="0.25">
      <c r="A63" s="38"/>
      <c r="B63" s="38"/>
      <c r="C63" s="38"/>
      <c r="D63" s="38"/>
      <c r="E63" s="38"/>
      <c r="F63" s="38"/>
      <c r="G63" s="38"/>
      <c r="H63" s="38"/>
      <c r="I63" s="38"/>
      <c r="J63" s="38"/>
      <c r="K63" s="38"/>
    </row>
    <row r="64" spans="1:11" x14ac:dyDescent="0.25">
      <c r="A64" s="38"/>
      <c r="B64" s="38"/>
      <c r="C64" s="38"/>
      <c r="D64" s="38"/>
      <c r="E64" s="38"/>
      <c r="F64" s="38"/>
      <c r="G64" s="38"/>
      <c r="H64" s="38"/>
      <c r="I64" s="38"/>
      <c r="J64" s="38"/>
      <c r="K64" s="38"/>
    </row>
    <row r="65" spans="1:11" x14ac:dyDescent="0.25">
      <c r="A65" s="38"/>
      <c r="B65" s="38"/>
      <c r="C65" s="38"/>
      <c r="D65" s="38"/>
      <c r="E65" s="38"/>
      <c r="F65" s="38"/>
      <c r="G65" s="38"/>
      <c r="H65" s="38"/>
      <c r="I65" s="38"/>
      <c r="J65" s="38"/>
      <c r="K65" s="38"/>
    </row>
    <row r="66" spans="1:11" x14ac:dyDescent="0.25">
      <c r="A66" s="38"/>
      <c r="B66" s="38"/>
      <c r="C66" s="38"/>
      <c r="D66" s="38"/>
      <c r="E66" s="38"/>
      <c r="F66" s="38"/>
      <c r="G66" s="38"/>
      <c r="H66" s="38"/>
      <c r="I66" s="38"/>
      <c r="J66" s="38"/>
      <c r="K66" s="38"/>
    </row>
    <row r="67" spans="1:11" x14ac:dyDescent="0.25">
      <c r="A67" s="38"/>
      <c r="B67" s="38"/>
      <c r="C67" s="38"/>
      <c r="D67" s="38"/>
      <c r="E67" s="38"/>
      <c r="F67" s="38"/>
      <c r="G67" s="38"/>
      <c r="H67" s="38"/>
      <c r="I67" s="38"/>
      <c r="J67" s="38"/>
      <c r="K67" s="38"/>
    </row>
  </sheetData>
  <conditionalFormatting sqref="G2">
    <cfRule type="expression" dxfId="21" priority="20">
      <formula>$G$2="INSPIRE Styling"</formula>
    </cfRule>
  </conditionalFormatting>
  <conditionalFormatting sqref="G4:G12">
    <cfRule type="expression" dxfId="20" priority="1">
      <formula>$G$2="INSPIRE Styling"</formula>
    </cfRule>
  </conditionalFormatting>
  <conditionalFormatting sqref="G3">
    <cfRule type="expression" dxfId="19" priority="13">
      <formula>$G$2="INSPIRE Styling"</formula>
    </cfRule>
  </conditionalFormatting>
  <hyperlinks>
    <hyperlink ref="F3" r:id="rId1" xr:uid="{EDA767A1-053E-43E3-A03E-84434F441BF4}"/>
    <hyperlink ref="F4" r:id="rId2" xr:uid="{9CEDC93B-1621-4A81-B936-4E322AAD3178}"/>
    <hyperlink ref="F5" r:id="rId3" xr:uid="{1EC80437-E48F-423D-B4AD-1BE04C5ECEDB}"/>
    <hyperlink ref="F6" r:id="rId4" xr:uid="{D4E29F4A-E4CE-41FA-9EE2-30CC239D526B}"/>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DACB27D-9B11-461B-BB0F-02B6F2EB8696}">
          <x14:formula1>
            <xm:f>'Werkblad (lijstjes etc.)'!$E$8:$E$10</xm:f>
          </x14:formula1>
          <xm:sqref>E3:E12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6F78B-5315-4A0F-8C42-429724B345BD}">
  <dimension ref="A1:AD1048559"/>
  <sheetViews>
    <sheetView topLeftCell="C7" zoomScaleNormal="100" workbookViewId="0">
      <selection activeCell="C15" sqref="C12:C15"/>
    </sheetView>
  </sheetViews>
  <sheetFormatPr defaultColWidth="9.140625" defaultRowHeight="12" x14ac:dyDescent="0.2"/>
  <cols>
    <col min="1" max="1" width="1.85546875" style="17" customWidth="1"/>
    <col min="2" max="2" width="69.42578125" style="17" bestFit="1" customWidth="1"/>
    <col min="3" max="3" width="58.140625" style="17" customWidth="1"/>
    <col min="4" max="4" width="35.42578125" style="17" customWidth="1"/>
    <col min="5" max="5" width="36" style="17" bestFit="1" customWidth="1"/>
    <col min="6" max="6" width="46.5703125" style="17" customWidth="1"/>
    <col min="7" max="7" width="29" style="17" customWidth="1"/>
    <col min="8" max="8" width="19.42578125" style="17" bestFit="1" customWidth="1"/>
    <col min="9" max="16" width="9.140625" style="17"/>
    <col min="17" max="17" width="10.7109375" style="17" customWidth="1"/>
    <col min="18" max="16384" width="9.140625" style="17"/>
  </cols>
  <sheetData>
    <row r="1" spans="1:30"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x14ac:dyDescent="0.2">
      <c r="A2" s="4"/>
      <c r="B2" s="4"/>
      <c r="C2" s="4"/>
      <c r="D2" s="4"/>
      <c r="E2" s="4"/>
      <c r="F2" s="4"/>
      <c r="G2" s="4"/>
      <c r="H2" s="4"/>
      <c r="I2" s="4"/>
      <c r="J2" s="4"/>
      <c r="K2" s="4"/>
      <c r="L2" s="4"/>
      <c r="M2" s="4"/>
      <c r="N2" s="4"/>
      <c r="O2" s="4"/>
      <c r="P2" s="4"/>
      <c r="Q2" s="4"/>
      <c r="R2" s="4"/>
      <c r="S2" s="4"/>
      <c r="T2" s="4"/>
      <c r="U2" s="4"/>
      <c r="V2" s="4"/>
      <c r="W2" s="4"/>
      <c r="X2" s="4"/>
      <c r="Y2" s="4"/>
      <c r="Z2" s="4"/>
      <c r="AA2" s="4"/>
      <c r="AB2" s="4"/>
      <c r="AC2" s="4"/>
      <c r="AD2" s="4"/>
    </row>
    <row r="3" spans="1:30" ht="15" x14ac:dyDescent="0.25">
      <c r="A3" s="4"/>
      <c r="B3" s="3" t="s">
        <v>68</v>
      </c>
      <c r="C3" s="57" t="s">
        <v>69</v>
      </c>
      <c r="D3" s="4"/>
      <c r="E3" s="4"/>
      <c r="F3" s="4"/>
      <c r="G3" s="4"/>
      <c r="H3" s="4"/>
      <c r="I3" s="4"/>
      <c r="J3" s="4"/>
      <c r="K3" s="4"/>
      <c r="L3" s="4"/>
      <c r="M3" s="4"/>
      <c r="N3" s="4"/>
      <c r="O3" s="4"/>
      <c r="P3" s="4"/>
      <c r="Q3" s="4"/>
      <c r="R3" s="4"/>
      <c r="S3" s="4"/>
      <c r="T3" s="4"/>
      <c r="U3" s="4"/>
      <c r="V3" s="4"/>
      <c r="W3" s="4"/>
      <c r="X3" s="4"/>
      <c r="Y3" s="4"/>
      <c r="Z3" s="4"/>
      <c r="AA3" s="4"/>
      <c r="AB3" s="4"/>
      <c r="AC3" s="4"/>
      <c r="AD3" s="4"/>
    </row>
    <row r="4" spans="1:30" ht="15" x14ac:dyDescent="0.25">
      <c r="A4" s="4"/>
      <c r="B4" s="3" t="s">
        <v>127</v>
      </c>
      <c r="C4" s="79" t="s">
        <v>74</v>
      </c>
      <c r="D4" s="80"/>
      <c r="E4" s="4"/>
      <c r="F4" s="4"/>
      <c r="G4" s="4"/>
      <c r="H4" s="4"/>
      <c r="I4" s="4"/>
      <c r="J4" s="4"/>
      <c r="K4" s="4"/>
      <c r="L4" s="4"/>
      <c r="M4" s="4"/>
      <c r="N4" s="4"/>
      <c r="O4" s="4"/>
      <c r="P4" s="4"/>
      <c r="Q4" s="4"/>
      <c r="R4" s="4"/>
      <c r="S4" s="4"/>
      <c r="T4" s="4"/>
      <c r="U4" s="4"/>
      <c r="V4" s="4"/>
      <c r="W4" s="4"/>
      <c r="X4" s="4"/>
      <c r="Y4" s="4"/>
      <c r="Z4" s="4"/>
      <c r="AA4" s="4"/>
      <c r="AB4" s="4"/>
      <c r="AC4" s="4"/>
      <c r="AD4" s="4"/>
    </row>
    <row r="5" spans="1:30"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ht="15" x14ac:dyDescent="0.25">
      <c r="A7" s="4"/>
      <c r="B7" s="52" t="s">
        <v>74</v>
      </c>
      <c r="C7" s="4"/>
      <c r="D7" s="4"/>
      <c r="E7" s="4"/>
      <c r="F7" s="4"/>
      <c r="G7" s="4"/>
      <c r="H7" s="4"/>
      <c r="I7" s="4"/>
      <c r="J7" s="4"/>
      <c r="K7" s="4"/>
      <c r="L7" s="4"/>
      <c r="M7" s="4"/>
      <c r="N7" s="4"/>
      <c r="O7" s="4"/>
      <c r="P7" s="4"/>
      <c r="Q7" s="4"/>
      <c r="R7" s="4"/>
      <c r="S7" s="4"/>
      <c r="T7" s="4"/>
      <c r="U7" s="4"/>
      <c r="V7" s="4"/>
      <c r="W7" s="4"/>
      <c r="X7" s="4"/>
      <c r="Y7" s="4"/>
      <c r="Z7" s="4"/>
      <c r="AA7" s="4"/>
      <c r="AB7" s="4"/>
      <c r="AC7" s="4"/>
      <c r="AD7" s="4"/>
    </row>
    <row r="8" spans="1:30" ht="15" x14ac:dyDescent="0.25">
      <c r="A8" s="4"/>
      <c r="B8" s="24" t="s">
        <v>128</v>
      </c>
      <c r="C8" s="77" t="str">
        <f>'Werkblad (lijstjes etc.)'!$C$24&amp;""&amp;Algemeen!$C$14&amp;'Werkblad (lijstjes etc.)'!$C$18&amp;Algemeen!$C$15&amp;'Werkblad (lijstjes etc.)'!$C$18&amp;Algemeen!$D$27&amp;'Werkblad (lijstjes etc.)'!$D$22&amp;'Werkblad (lijstjes etc.)'!$C$18&amp;'Werkblad (lijstjes etc.)'!$C$26&amp;'Werkblad (lijstjes etc.)'!$C$18&amp;'WMS en WFS'!$B$10&amp;'WMS en WFS'!C10&amp;'Werkblad (lijstjes etc.)'!E16&amp;'Werkblad (lijstjes etc.)'!$C$17</f>
        <v>https://geodata.nationaalgeoregister.nl/rws/richtlijnoverstromingsrisico2018/atom/v1_0/index.xml</v>
      </c>
      <c r="D8" s="78"/>
      <c r="E8" s="4"/>
      <c r="F8" s="4"/>
      <c r="G8" s="4"/>
      <c r="H8" s="4"/>
      <c r="I8" s="4"/>
      <c r="J8" s="4"/>
      <c r="K8" s="4"/>
      <c r="L8" s="4"/>
      <c r="M8" s="4"/>
      <c r="N8" s="4"/>
      <c r="O8" s="4"/>
      <c r="P8" s="4"/>
      <c r="Q8" s="4"/>
      <c r="R8" s="4"/>
      <c r="S8" s="4"/>
      <c r="T8" s="4"/>
      <c r="U8" s="4"/>
      <c r="V8" s="4"/>
      <c r="W8" s="4"/>
      <c r="X8" s="4"/>
      <c r="Y8" s="4"/>
      <c r="Z8" s="4"/>
      <c r="AA8" s="4"/>
      <c r="AB8" s="4"/>
      <c r="AC8" s="4"/>
      <c r="AD8" s="4"/>
    </row>
    <row r="9" spans="1:30" ht="15" x14ac:dyDescent="0.25">
      <c r="A9" s="4"/>
      <c r="B9" s="24" t="s">
        <v>130</v>
      </c>
      <c r="C9" s="76" t="str">
        <f>'Werkblad (lijstjes etc.)'!I9</f>
        <v>INSPIRE Download Service van Richtlijn Overstromingsrisico EU2018</v>
      </c>
      <c r="D9" s="75"/>
      <c r="E9" s="4"/>
      <c r="F9" s="4"/>
      <c r="G9" s="4"/>
      <c r="H9" s="4"/>
      <c r="I9" s="4"/>
      <c r="J9" s="4"/>
      <c r="K9" s="4"/>
      <c r="L9" s="4"/>
      <c r="M9" s="4"/>
      <c r="N9" s="4"/>
      <c r="O9" s="4"/>
      <c r="P9" s="4"/>
      <c r="Q9" s="4"/>
      <c r="R9" s="4"/>
      <c r="S9" s="4"/>
      <c r="T9" s="4"/>
      <c r="U9" s="4"/>
      <c r="V9" s="4"/>
      <c r="W9" s="4"/>
      <c r="X9" s="4"/>
      <c r="Y9" s="4"/>
      <c r="Z9" s="4"/>
      <c r="AA9" s="4"/>
      <c r="AB9" s="4"/>
      <c r="AC9" s="4"/>
      <c r="AD9" s="4"/>
    </row>
    <row r="10" spans="1:30"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ht="15" x14ac:dyDescent="0.2">
      <c r="A11" s="4"/>
      <c r="B11" s="25" t="s">
        <v>129</v>
      </c>
      <c r="C11" s="25" t="s">
        <v>72</v>
      </c>
      <c r="D11" s="43" t="s">
        <v>75</v>
      </c>
      <c r="E11" s="43" t="s">
        <v>76</v>
      </c>
      <c r="F11" s="25" t="s">
        <v>40</v>
      </c>
      <c r="G11" s="25" t="s">
        <v>6</v>
      </c>
      <c r="H11" s="4"/>
      <c r="I11" s="4"/>
      <c r="J11" s="4"/>
      <c r="K11" s="4"/>
      <c r="L11" s="4"/>
      <c r="M11" s="4"/>
      <c r="N11" s="4"/>
      <c r="O11" s="4"/>
      <c r="P11" s="4"/>
      <c r="Q11" s="4"/>
      <c r="R11" s="4"/>
      <c r="S11" s="4"/>
      <c r="T11" s="4"/>
      <c r="U11" s="4"/>
      <c r="V11" s="4"/>
      <c r="W11" s="4"/>
      <c r="X11" s="4"/>
      <c r="Y11" s="4"/>
      <c r="Z11" s="4"/>
      <c r="AA11" s="4"/>
      <c r="AB11" s="4"/>
      <c r="AC11" s="4"/>
      <c r="AD11" s="4"/>
    </row>
    <row r="12" spans="1:30" s="51" customFormat="1" ht="45" x14ac:dyDescent="0.25">
      <c r="A12" s="47"/>
      <c r="B12" s="49" t="str">
        <f>IF('WMS en WFS'!B13&lt;&gt;"",'Werkblad (lijstjes etc.)'!$C$24&amp;""&amp;Algemeen!$C$14&amp;'Werkblad (lijstjes etc.)'!$C$18&amp;Algemeen!$C$15&amp;'Werkblad (lijstjes etc.)'!$C$18&amp;Algemeen!$D$27&amp;'Werkblad (lijstjes etc.)'!$D$22&amp;'Werkblad (lijstjes etc.)'!$C$18&amp;'Werkblad (lijstjes etc.)'!$C$26&amp;'Werkblad (lijstjes etc.)'!$C$18&amp;'WMS en WFS'!A13&amp;'WMS en WFS'!B13&amp;'Werkblad (lijstjes etc.)'!$C$17)</f>
        <v>https://geodata.nationaalgeoregister.nl/rws/richtlijnoverstromingsrisico2018/atom/v1_0/ror_overstromingen_eu2018.xml</v>
      </c>
      <c r="C12" s="91" t="s">
        <v>159</v>
      </c>
      <c r="D12" s="50" t="str">
        <f>IF('WMS en WFS'!B13&lt;&gt;"",'Werkblad (lijstjes etc.)'!$H$8&amp;'Werkblad (lijstjes etc.)'!I3&amp;'WMS en WFS'!D13)</f>
        <v>INSPIRE Download Service vanROR historische overstromingen EU2018 vlakken</v>
      </c>
      <c r="E12" s="50" t="str">
        <f>IF('WMS en WFS'!B12&lt;&gt;"",'WMS en WFS'!E13)</f>
        <v>ROR historische overstromingen EU2018 vlakken (Richtlijn Overstromingsrisico)</v>
      </c>
      <c r="F12" s="49" t="str">
        <f>IF('WMS en WFS'!B13&lt;&gt;"",'Werkblad (lijstjes etc.)'!$C$24&amp;""&amp;Algemeen!$C$14&amp;'Werkblad (lijstjes etc.)'!$C$18&amp;Algemeen!$C$15&amp;'Werkblad (lijstjes etc.)'!$C$18&amp;Algemeen!$D$27&amp;'Werkblad (lijstjes etc.)'!$D$22&amp;'Werkblad (lijstjes etc.)'!$C$18&amp;'Werkblad (lijstjes etc.)'!$C$26&amp;'Werkblad (lijstjes etc.)'!$C$18&amp;'Werkblad (lijstjes etc.)'!M7)</f>
        <v>https://geodata.nationaalgeoregister.nl/rws/richtlijnoverstromingsrisico2018/atom/v1_0/ror_overstromingen_eu2018_gpkg.zip</v>
      </c>
      <c r="G12" s="65" t="str">
        <f>IF('WMS en WFS'!D13&lt;&gt;"",'WMS en WFS'!G13)</f>
        <v>ror-9d8e-4758-83fx-28b057f185g1</v>
      </c>
      <c r="H12" s="4"/>
      <c r="I12" s="47"/>
      <c r="J12" s="47"/>
      <c r="K12" s="47"/>
      <c r="L12" s="47"/>
      <c r="M12" s="47"/>
      <c r="N12" s="47"/>
      <c r="O12" s="47"/>
      <c r="P12" s="47"/>
      <c r="Q12" s="47"/>
      <c r="R12" s="47"/>
      <c r="S12" s="47"/>
      <c r="T12" s="47"/>
      <c r="U12" s="47"/>
      <c r="V12" s="47"/>
      <c r="W12" s="47"/>
      <c r="X12" s="47"/>
      <c r="Y12" s="47"/>
      <c r="Z12" s="47"/>
      <c r="AA12" s="47"/>
      <c r="AB12" s="47"/>
      <c r="AC12" s="47"/>
      <c r="AD12" s="47"/>
    </row>
    <row r="13" spans="1:30" ht="45" x14ac:dyDescent="0.25">
      <c r="A13" s="4"/>
      <c r="B13" s="49" t="str">
        <f>IF('WMS en WFS'!B14&lt;&gt;"",'Werkblad (lijstjes etc.)'!$C$24&amp;""&amp;Algemeen!$C$14&amp;'Werkblad (lijstjes etc.)'!$C$18&amp;Algemeen!$C$15&amp;'Werkblad (lijstjes etc.)'!$C$18&amp;Algemeen!$D$27&amp;'Werkblad (lijstjes etc.)'!$D$22&amp;'Werkblad (lijstjes etc.)'!$C$18&amp;'Werkblad (lijstjes etc.)'!$C$26&amp;'Werkblad (lijstjes etc.)'!$C$18&amp;'WMS en WFS'!A14&amp;'WMS en WFS'!B14&amp;'Werkblad (lijstjes etc.)'!$C$17)</f>
        <v>https://geodata.nationaalgeoregister.nl/rws/richtlijnoverstromingsrisico2018/atom/v1_0/ror_overstromingsrisico.xml</v>
      </c>
      <c r="C13" s="91" t="s">
        <v>160</v>
      </c>
      <c r="D13" s="50" t="str">
        <f>IF('WMS en WFS'!B14&lt;&gt;"",'Werkblad (lijstjes etc.)'!$H$8&amp;'Werkblad (lijstjes etc.)'!I4&amp;'WMS en WFS'!D14)</f>
        <v>INSPIRE Download Service van ROR significant overstromingsrisico EU2018 vlakken c</v>
      </c>
      <c r="E13" s="50" t="str">
        <f>IF('WMS en WFS'!B13&lt;&gt;"",'WMS en WFS'!E14)</f>
        <v>ROR gebieden met potentieel significant overstromingsrisico EU2018 vlakken c (Richtlijn Overstromingsrisico)</v>
      </c>
      <c r="F13" s="49" t="str">
        <f>IF('WMS en WFS'!B14&lt;&gt;"",'Werkblad (lijstjes etc.)'!$C$24&amp;""&amp;Algemeen!$C$14&amp;'Werkblad (lijstjes etc.)'!$C$18&amp;Algemeen!$C$15&amp;'Werkblad (lijstjes etc.)'!$C$18&amp;Algemeen!$D$27&amp;'Werkblad (lijstjes etc.)'!$D$22&amp;'Werkblad (lijstjes etc.)'!$C$18&amp;'Werkblad (lijstjes etc.)'!$C$26&amp;'Werkblad (lijstjes etc.)'!$C$18&amp;'Werkblad (lijstjes etc.)'!M8)</f>
        <v>https://geodata.nationaalgeoregister.nl/rws/richtlijnoverstromingsrisico2018/atom/v1_0/ror_overstromingsrisico_gpkg.zip</v>
      </c>
      <c r="G13" s="65" t="str">
        <f>IF('WMS en WFS'!D14&lt;&gt;"",'WMS en WFS'!G14)</f>
        <v>ror-9d8e-4758-83fx-28b057f185e1</v>
      </c>
      <c r="H13" s="4"/>
      <c r="I13" s="4"/>
      <c r="J13" s="4"/>
      <c r="K13" s="4"/>
      <c r="L13" s="4"/>
      <c r="M13" s="4"/>
      <c r="N13" s="4"/>
      <c r="O13" s="4"/>
      <c r="P13" s="4"/>
      <c r="Q13" s="4"/>
      <c r="R13" s="4"/>
      <c r="S13" s="4"/>
      <c r="T13" s="4"/>
      <c r="U13" s="4"/>
      <c r="V13" s="4"/>
      <c r="W13" s="4"/>
      <c r="X13" s="4"/>
      <c r="Y13" s="4"/>
      <c r="Z13" s="4"/>
      <c r="AA13" s="4"/>
      <c r="AB13" s="4"/>
      <c r="AC13" s="4"/>
      <c r="AD13" s="4"/>
    </row>
    <row r="14" spans="1:30" ht="45" x14ac:dyDescent="0.25">
      <c r="A14" s="4"/>
      <c r="B14" s="49" t="str">
        <f>IF('WMS en WFS'!B15&lt;&gt;"",'Werkblad (lijstjes etc.)'!$C$24&amp;""&amp;Algemeen!$C$14&amp;'Werkblad (lijstjes etc.)'!$C$18&amp;Algemeen!$C$15&amp;'Werkblad (lijstjes etc.)'!$C$18&amp;Algemeen!$D$27&amp;'Werkblad (lijstjes etc.)'!$D$22&amp;'Werkblad (lijstjes etc.)'!$C$18&amp;'Werkblad (lijstjes etc.)'!$C$26&amp;'Werkblad (lijstjes etc.)'!$C$18&amp;'WMS en WFS'!A15&amp;'WMS en WFS'!B15&amp;'Werkblad (lijstjes etc.)'!$C$17)</f>
        <v>https://geodata.nationaalgeoregister.nl/rws/richtlijnoverstromingsrisico2018/atom/v1_0/ror_risico_eu2018_v_ab.xml</v>
      </c>
      <c r="C14" s="91" t="s">
        <v>161</v>
      </c>
      <c r="D14" s="50" t="str">
        <f>IF('WMS en WFS'!B15&lt;&gt;"",'Werkblad (lijstjes etc.)'!$H$8&amp;'Werkblad (lijstjes etc.)'!I5&amp;'WMS en WFS'!D15)</f>
        <v>INSPIRE Download Service van ROR significant overstromingsrisico EU2018 vlakken a/b</v>
      </c>
      <c r="E14" s="50" t="str">
        <f>IF('WMS en WFS'!B14&lt;&gt;"",'WMS en WFS'!E15)</f>
        <v>ROR gebieden met potentieel significant overstromingsrisico EU2018 vlakken a/b (Richtlijn Overstromingsrisico)</v>
      </c>
      <c r="F14" s="49" t="str">
        <f>IF('WMS en WFS'!B16&lt;&gt;"",'Werkblad (lijstjes etc.)'!$C$24&amp;""&amp;Algemeen!$C$14&amp;'Werkblad (lijstjes etc.)'!$C$18&amp;Algemeen!$C$15&amp;'Werkblad (lijstjes etc.)'!$C$18&amp;Algemeen!$D$27&amp;'Werkblad (lijstjes etc.)'!$D$22&amp;'Werkblad (lijstjes etc.)'!$C$18&amp;'Werkblad (lijstjes etc.)'!$C$26&amp;'Werkblad (lijstjes etc.)'!$C$18&amp;'Werkblad (lijstjes etc.)'!M9)</f>
        <v>https://geodata.nationaalgeoregister.nl/rws/richtlijnoverstromingsrisico2018/atom/v1_0/ror_risico_eu2018_v_ab_gpkg.zip</v>
      </c>
      <c r="G14" s="65" t="str">
        <f>IF('WMS en WFS'!D15&lt;&gt;"",'WMS en WFS'!G15)</f>
        <v>ror-9d8e-4758-83fx-28b057f185e1</v>
      </c>
      <c r="H14" s="4"/>
      <c r="I14" s="4"/>
      <c r="J14" s="4"/>
      <c r="K14" s="4"/>
      <c r="L14" s="4"/>
      <c r="M14" s="4"/>
      <c r="N14" s="4"/>
      <c r="O14" s="4"/>
      <c r="P14" s="4"/>
      <c r="Q14" s="4"/>
      <c r="R14" s="4"/>
      <c r="S14" s="4"/>
      <c r="T14" s="4"/>
      <c r="U14" s="4"/>
      <c r="V14" s="4"/>
      <c r="W14" s="4"/>
      <c r="X14" s="4"/>
      <c r="Y14" s="4"/>
      <c r="Z14" s="4"/>
      <c r="AA14" s="4"/>
      <c r="AB14" s="4"/>
      <c r="AC14" s="4"/>
      <c r="AD14" s="4"/>
    </row>
    <row r="15" spans="1:30" ht="45" x14ac:dyDescent="0.25">
      <c r="A15" s="4"/>
      <c r="B15" s="49" t="str">
        <f>IF('WMS en WFS'!B16&lt;&gt;"",'Werkblad (lijstjes etc.)'!$C$24&amp;""&amp;Algemeen!$C$14&amp;'Werkblad (lijstjes etc.)'!$C$18&amp;Algemeen!$C$15&amp;'Werkblad (lijstjes etc.)'!$C$18&amp;Algemeen!$D$27&amp;'Werkblad (lijstjes etc.)'!$D$22&amp;'Werkblad (lijstjes etc.)'!$C$18&amp;'Werkblad (lijstjes etc.)'!$C$26&amp;'Werkblad (lijstjes etc.)'!$C$18&amp;'WMS en WFS'!A16&amp;'WMS en WFS'!B16&amp;'Werkblad (lijstjes etc.)'!$C$17)</f>
        <v>https://geodata.nationaalgeoregister.nl/rws/richtlijnoverstromingsrisico2018/atom/v1_0/ror_risico_eu2018_l.xml</v>
      </c>
      <c r="C15" s="70" t="s">
        <v>162</v>
      </c>
      <c r="D15" s="50" t="str">
        <f>IF('WMS en WFS'!B16&lt;&gt;"",'Werkblad (lijstjes etc.)'!$H$8&amp;'Werkblad (lijstjes etc.)'!I6&amp;'WMS en WFS'!D16)</f>
        <v>INSPIRE Download Service vanROR significant overstromingsrisico EU2018 lijnen (Richtlijn Overstromingsrisico)</v>
      </c>
      <c r="E15" s="50" t="str">
        <f>IF('WMS en WFS'!B15&lt;&gt;"",'WMS en WFS'!E16)</f>
        <v>ROR gebieden met potentieel significant overstromingsrisico EU2018 lijnen (Richtlijn Overstromingsrisico)</v>
      </c>
      <c r="F15" s="49" t="str">
        <f>IF('WMS en WFS'!B15&lt;&gt;"",'Werkblad (lijstjes etc.)'!$C$24&amp;""&amp;Algemeen!$C$14&amp;'Werkblad (lijstjes etc.)'!$C$18&amp;Algemeen!$C$15&amp;'Werkblad (lijstjes etc.)'!$C$18&amp;Algemeen!$D$27&amp;'Werkblad (lijstjes etc.)'!$D$22&amp;'Werkblad (lijstjes etc.)'!$C$18&amp;'Werkblad (lijstjes etc.)'!$C$26&amp;'Werkblad (lijstjes etc.)'!$C$18&amp;'Werkblad (lijstjes etc.)'!M10)</f>
        <v>https://geodata.nationaalgeoregister.nl/rws/richtlijnoverstromingsrisico2018/atom/v1_0/ror_risico_eu2018_l_gpkg.zip</v>
      </c>
      <c r="G15" s="65" t="str">
        <f>IF('WMS en WFS'!D16&lt;&gt;"",'WMS en WFS'!G16)</f>
        <v>ror-9d8e-4758-83fx-28b057f185f1</v>
      </c>
      <c r="H15" s="4"/>
      <c r="I15" s="4"/>
      <c r="J15" s="4"/>
      <c r="K15" s="4"/>
      <c r="L15" s="4"/>
      <c r="M15" s="4"/>
      <c r="N15" s="4"/>
      <c r="O15" s="4"/>
      <c r="P15" s="4"/>
      <c r="Q15" s="4"/>
      <c r="R15" s="4"/>
      <c r="S15" s="4"/>
      <c r="T15" s="4"/>
      <c r="U15" s="4"/>
      <c r="V15" s="4"/>
      <c r="W15" s="4"/>
      <c r="X15" s="4"/>
      <c r="Y15" s="4"/>
      <c r="Z15" s="4"/>
      <c r="AA15" s="4"/>
      <c r="AB15" s="4"/>
      <c r="AC15" s="4"/>
      <c r="AD15" s="4"/>
    </row>
    <row r="16" spans="1:30" ht="15" x14ac:dyDescent="0.2">
      <c r="A16" s="4"/>
      <c r="B16" s="49"/>
      <c r="C16" s="48"/>
      <c r="D16" s="50"/>
      <c r="E16" s="50"/>
      <c r="F16" s="49"/>
      <c r="G16" s="65"/>
      <c r="H16" s="4"/>
      <c r="I16" s="4"/>
      <c r="J16" s="4"/>
      <c r="K16" s="4"/>
      <c r="L16" s="4"/>
      <c r="M16" s="4"/>
      <c r="N16" s="4"/>
      <c r="O16" s="4"/>
      <c r="P16" s="4"/>
      <c r="Q16" s="4"/>
      <c r="R16" s="4"/>
      <c r="S16" s="4"/>
      <c r="T16" s="4"/>
      <c r="U16" s="4"/>
      <c r="V16" s="4"/>
      <c r="W16" s="4"/>
      <c r="X16" s="4"/>
      <c r="Y16" s="4"/>
      <c r="Z16" s="4"/>
      <c r="AA16" s="4"/>
      <c r="AB16" s="4"/>
      <c r="AC16" s="4"/>
      <c r="AD16" s="4"/>
    </row>
    <row r="17" spans="1:30" ht="15" x14ac:dyDescent="0.2">
      <c r="A17" s="4"/>
      <c r="B17" s="49"/>
      <c r="C17" s="85"/>
      <c r="D17" s="50"/>
      <c r="E17" s="50"/>
      <c r="F17" s="49"/>
      <c r="G17" s="65"/>
      <c r="H17" s="4"/>
      <c r="I17" s="4"/>
      <c r="J17" s="4"/>
      <c r="K17" s="4"/>
      <c r="L17" s="4"/>
      <c r="M17" s="4"/>
      <c r="N17" s="4"/>
      <c r="O17" s="4"/>
      <c r="P17" s="4"/>
      <c r="Q17" s="4"/>
      <c r="R17" s="4"/>
      <c r="S17" s="4"/>
      <c r="T17" s="4"/>
      <c r="U17" s="4"/>
      <c r="V17" s="4"/>
      <c r="W17" s="4"/>
      <c r="X17" s="4"/>
      <c r="Y17" s="4"/>
      <c r="Z17" s="4"/>
      <c r="AA17" s="4"/>
      <c r="AB17" s="4"/>
      <c r="AC17" s="4"/>
      <c r="AD17" s="4"/>
    </row>
    <row r="18" spans="1:30" ht="15" x14ac:dyDescent="0.2">
      <c r="A18" s="4"/>
      <c r="B18" s="49"/>
      <c r="C18" s="90"/>
      <c r="D18" s="50"/>
      <c r="E18" s="50"/>
      <c r="F18" s="49"/>
      <c r="G18" s="65"/>
      <c r="H18" s="4"/>
      <c r="I18" s="4"/>
      <c r="J18" s="4"/>
      <c r="K18" s="4"/>
      <c r="L18" s="4"/>
      <c r="M18" s="4"/>
      <c r="N18" s="4"/>
      <c r="O18" s="4"/>
      <c r="P18" s="4"/>
      <c r="Q18" s="4"/>
      <c r="R18" s="4"/>
      <c r="S18" s="4"/>
      <c r="T18" s="4"/>
      <c r="U18" s="4"/>
      <c r="V18" s="4"/>
      <c r="W18" s="4"/>
      <c r="X18" s="4"/>
      <c r="Y18" s="4"/>
      <c r="Z18" s="4"/>
      <c r="AA18" s="4"/>
      <c r="AB18" s="4"/>
      <c r="AC18" s="4"/>
      <c r="AD18" s="4"/>
    </row>
    <row r="19" spans="1:30" ht="15" x14ac:dyDescent="0.2">
      <c r="A19" s="4"/>
      <c r="B19" s="49"/>
      <c r="C19" s="84"/>
      <c r="D19" s="50"/>
      <c r="E19" s="50"/>
      <c r="F19" s="49"/>
      <c r="G19" s="65"/>
      <c r="H19" s="4"/>
      <c r="I19" s="4"/>
      <c r="J19" s="4"/>
      <c r="K19" s="4"/>
      <c r="L19" s="4"/>
      <c r="M19" s="4"/>
      <c r="N19" s="4"/>
      <c r="O19" s="4"/>
      <c r="P19" s="4"/>
      <c r="Q19" s="4"/>
      <c r="R19" s="4"/>
      <c r="S19" s="4"/>
      <c r="T19" s="4"/>
      <c r="U19" s="4"/>
      <c r="V19" s="4"/>
      <c r="W19" s="4"/>
      <c r="X19" s="4"/>
      <c r="Y19" s="4"/>
      <c r="Z19" s="4"/>
      <c r="AA19" s="4"/>
      <c r="AB19" s="4"/>
      <c r="AC19" s="4"/>
      <c r="AD19" s="4"/>
    </row>
    <row r="20" spans="1:30" ht="15" x14ac:dyDescent="0.2">
      <c r="A20" s="4"/>
      <c r="B20" s="49"/>
      <c r="C20" s="84"/>
      <c r="D20" s="50"/>
      <c r="E20" s="50"/>
      <c r="F20" s="49"/>
      <c r="G20" s="65"/>
      <c r="H20" s="4"/>
      <c r="I20" s="4"/>
      <c r="J20" s="4"/>
      <c r="K20" s="4"/>
      <c r="L20" s="4"/>
      <c r="M20" s="4"/>
      <c r="N20" s="4"/>
      <c r="O20" s="4"/>
      <c r="P20" s="4"/>
      <c r="Q20" s="4"/>
      <c r="R20" s="4"/>
      <c r="S20" s="4"/>
      <c r="T20" s="4"/>
      <c r="U20" s="4"/>
      <c r="V20" s="4"/>
      <c r="W20" s="4"/>
      <c r="X20" s="4"/>
      <c r="Y20" s="4"/>
      <c r="Z20" s="4"/>
      <c r="AA20" s="4"/>
      <c r="AB20" s="4"/>
      <c r="AC20" s="4"/>
      <c r="AD20" s="4"/>
    </row>
    <row r="21" spans="1:30" ht="15" x14ac:dyDescent="0.2">
      <c r="A21" s="4"/>
      <c r="B21" s="49"/>
      <c r="C21" s="48"/>
      <c r="D21" s="50"/>
      <c r="E21" s="50"/>
      <c r="F21" s="49"/>
      <c r="G21" s="65"/>
      <c r="H21" s="4"/>
      <c r="I21" s="4"/>
      <c r="J21" s="4"/>
      <c r="K21" s="4"/>
      <c r="L21" s="4"/>
      <c r="M21" s="4"/>
      <c r="N21" s="4"/>
      <c r="O21" s="4"/>
      <c r="P21" s="4"/>
      <c r="Q21" s="4"/>
      <c r="R21" s="4"/>
      <c r="S21" s="4"/>
      <c r="T21" s="4"/>
      <c r="U21" s="4"/>
      <c r="V21" s="4"/>
      <c r="W21" s="4"/>
      <c r="X21" s="4"/>
      <c r="Y21" s="4"/>
      <c r="Z21" s="4"/>
      <c r="AA21" s="4"/>
      <c r="AB21" s="4"/>
      <c r="AC21" s="4"/>
      <c r="AD21" s="4"/>
    </row>
    <row r="22" spans="1:30" x14ac:dyDescent="0.2">
      <c r="A22" s="4"/>
      <c r="B22" s="4"/>
      <c r="C22" s="4"/>
      <c r="D22" s="5"/>
      <c r="E22" s="5"/>
      <c r="F22" s="5"/>
      <c r="G22" s="66"/>
      <c r="H22" s="4"/>
      <c r="I22" s="4"/>
      <c r="J22" s="4"/>
      <c r="K22" s="4"/>
      <c r="L22" s="4"/>
      <c r="M22" s="4"/>
      <c r="N22" s="4"/>
      <c r="O22" s="4"/>
      <c r="P22" s="4"/>
      <c r="Q22" s="4"/>
      <c r="R22" s="4"/>
      <c r="S22" s="4"/>
      <c r="T22" s="4"/>
      <c r="U22" s="4"/>
      <c r="V22" s="4"/>
      <c r="W22" s="4"/>
      <c r="X22" s="4"/>
      <c r="Y22" s="4"/>
      <c r="Z22" s="4"/>
      <c r="AA22" s="4"/>
      <c r="AB22" s="4"/>
      <c r="AC22" s="4"/>
      <c r="AD22" s="4"/>
    </row>
    <row r="23" spans="1:30" x14ac:dyDescent="0.2">
      <c r="A23" s="4"/>
      <c r="B23" s="4"/>
      <c r="C23" s="4"/>
      <c r="D23" s="5"/>
      <c r="E23" s="5"/>
      <c r="F23" s="5"/>
      <c r="G23" s="66"/>
      <c r="H23" s="4"/>
      <c r="I23" s="4"/>
      <c r="J23" s="4"/>
      <c r="K23" s="4"/>
      <c r="L23" s="4"/>
      <c r="M23" s="4"/>
      <c r="N23" s="4"/>
      <c r="O23" s="4"/>
      <c r="P23" s="4"/>
      <c r="Q23" s="4"/>
      <c r="R23" s="4"/>
      <c r="S23" s="4"/>
      <c r="T23" s="4"/>
      <c r="U23" s="4"/>
      <c r="V23" s="4"/>
      <c r="W23" s="4"/>
      <c r="X23" s="4"/>
      <c r="Y23" s="4"/>
      <c r="Z23" s="4"/>
      <c r="AA23" s="4"/>
      <c r="AB23" s="4"/>
      <c r="AC23" s="4"/>
      <c r="AD23" s="4"/>
    </row>
    <row r="24" spans="1:30" ht="15" x14ac:dyDescent="0.25">
      <c r="A24" s="38"/>
      <c r="B24" s="52" t="s">
        <v>71</v>
      </c>
      <c r="C24" s="4"/>
      <c r="D24" s="38"/>
      <c r="E24" s="38"/>
      <c r="F24" s="5"/>
      <c r="G24" s="67"/>
      <c r="H24" s="38"/>
      <c r="I24" s="38"/>
      <c r="J24" s="38"/>
      <c r="K24" s="38"/>
      <c r="L24" s="38"/>
      <c r="M24" s="38"/>
      <c r="N24" s="38"/>
      <c r="O24" s="38"/>
      <c r="P24" s="38"/>
      <c r="Q24" s="38"/>
      <c r="R24" s="38"/>
      <c r="S24" s="38"/>
      <c r="T24" s="38"/>
      <c r="U24" s="38"/>
      <c r="V24" s="38"/>
      <c r="W24" s="38"/>
    </row>
    <row r="25" spans="1:30" ht="15" x14ac:dyDescent="0.25">
      <c r="A25" s="38"/>
      <c r="B25" s="52"/>
      <c r="C25" s="4"/>
      <c r="D25" s="38"/>
      <c r="E25" s="38"/>
      <c r="F25" s="5"/>
      <c r="G25" s="67"/>
      <c r="H25" s="38"/>
      <c r="I25" s="38"/>
      <c r="J25" s="38"/>
      <c r="K25" s="38"/>
      <c r="L25" s="38"/>
      <c r="M25" s="38"/>
      <c r="N25" s="38"/>
      <c r="O25" s="38"/>
      <c r="P25" s="38"/>
      <c r="Q25" s="38"/>
      <c r="R25" s="38"/>
      <c r="S25" s="38"/>
      <c r="T25" s="38"/>
      <c r="U25" s="38"/>
      <c r="V25" s="38"/>
      <c r="W25" s="38"/>
    </row>
    <row r="26" spans="1:30" ht="15" customHeight="1" x14ac:dyDescent="0.25">
      <c r="A26" s="4"/>
      <c r="B26" s="24" t="s">
        <v>128</v>
      </c>
      <c r="C26" s="77" t="str">
        <f>'Werkblad (lijstjes etc.)'!$C$24&amp;""&amp;Algemeen!$C$14&amp;'Werkblad (lijstjes etc.)'!$C$18&amp;Algemeen!$C$15&amp;'Werkblad (lijstjes etc.)'!$C$18&amp;Algemeen!$D$27&amp;'Werkblad (lijstjes etc.)'!$D$22&amp;'Werkblad (lijstjes etc.)'!$C$18&amp;'Werkblad (lijstjes etc.)'!$C$26&amp;'Werkblad (lijstjes etc.)'!$C$18&amp;'WMS en WFS'!$B$10&amp;'WMS en WFS'!C28&amp;'Werkblad (lijstjes etc.)'!E34&amp;'Werkblad (lijstjes etc.)'!$C$17</f>
        <v>https://geodata.nationaalgeoregister.nl/rws/richtlijnoverstromingsrisico2018/atom/v1_0/.xml</v>
      </c>
      <c r="D26" s="78"/>
      <c r="E26" s="4"/>
      <c r="F26" s="4"/>
      <c r="G26" s="4"/>
      <c r="H26" s="4"/>
      <c r="I26" s="4"/>
      <c r="J26" s="4"/>
      <c r="K26" s="4"/>
      <c r="L26" s="4"/>
      <c r="M26" s="4"/>
      <c r="N26" s="4"/>
      <c r="O26" s="4"/>
      <c r="P26" s="4"/>
      <c r="Q26" s="4"/>
      <c r="R26" s="4"/>
      <c r="S26" s="4"/>
      <c r="T26" s="4"/>
      <c r="U26" s="4"/>
      <c r="V26" s="4"/>
      <c r="W26" s="4"/>
      <c r="X26" s="4"/>
      <c r="Y26" s="4"/>
      <c r="Z26" s="4"/>
      <c r="AA26" s="4"/>
      <c r="AB26" s="4"/>
      <c r="AC26" s="4"/>
      <c r="AD26" s="4"/>
    </row>
    <row r="27" spans="1:30" ht="15" x14ac:dyDescent="0.25">
      <c r="A27" s="4"/>
      <c r="B27" s="24" t="s">
        <v>130</v>
      </c>
      <c r="C27" s="76" t="str">
        <f>'Werkblad (lijstjes etc.)'!I7</f>
        <v>Download Service van  Richtlijn Overstromingsrisico EU2018</v>
      </c>
      <c r="D27" s="75"/>
      <c r="E27" s="4"/>
      <c r="F27" s="4"/>
      <c r="G27" s="4"/>
      <c r="H27" s="4"/>
      <c r="I27" s="4"/>
      <c r="J27" s="4"/>
      <c r="K27" s="4"/>
      <c r="L27" s="4"/>
      <c r="M27" s="4"/>
      <c r="N27" s="4"/>
      <c r="O27" s="4"/>
      <c r="P27" s="4"/>
      <c r="Q27" s="4"/>
      <c r="R27" s="4"/>
      <c r="S27" s="4"/>
      <c r="T27" s="4"/>
      <c r="U27" s="4"/>
      <c r="V27" s="4"/>
      <c r="W27" s="4"/>
      <c r="X27" s="4"/>
      <c r="Y27" s="4"/>
      <c r="Z27" s="4"/>
      <c r="AA27" s="4"/>
      <c r="AB27" s="4"/>
      <c r="AC27" s="4"/>
      <c r="AD27" s="4"/>
    </row>
    <row r="28" spans="1:30" ht="15" x14ac:dyDescent="0.25">
      <c r="A28" s="38"/>
      <c r="B28" s="25" t="s">
        <v>129</v>
      </c>
      <c r="C28" s="25" t="s">
        <v>67</v>
      </c>
      <c r="D28" s="43" t="s">
        <v>75</v>
      </c>
      <c r="E28" s="43" t="s">
        <v>76</v>
      </c>
      <c r="F28" s="25" t="s">
        <v>40</v>
      </c>
      <c r="G28" s="25" t="s">
        <v>6</v>
      </c>
      <c r="H28" s="38"/>
      <c r="I28" s="38"/>
      <c r="J28" s="38"/>
      <c r="K28" s="38"/>
      <c r="L28" s="38"/>
      <c r="M28" s="38"/>
      <c r="N28" s="38"/>
      <c r="O28" s="38"/>
      <c r="P28" s="38"/>
      <c r="Q28" s="38"/>
      <c r="R28" s="38"/>
      <c r="S28" s="38"/>
      <c r="T28" s="38"/>
      <c r="U28" s="38"/>
      <c r="V28" s="38"/>
      <c r="W28" s="38"/>
    </row>
    <row r="29" spans="1:30" ht="30" x14ac:dyDescent="0.25">
      <c r="A29" s="38"/>
      <c r="B29" s="49" t="str">
        <f>'Werkblad (lijstjes etc.)'!$C$24&amp;""&amp;Algemeen!$C$14&amp;'Werkblad (lijstjes etc.)'!$C$18&amp;Algemeen!$C$15&amp;'Werkblad (lijstjes etc.)'!$C$18&amp;Algemeen!$D$27&amp;'Werkblad (lijstjes etc.)'!$D$22&amp;'Werkblad (lijstjes etc.)'!$C$18&amp;'Werkblad (lijstjes etc.)'!$C$26&amp;'Werkblad (lijstjes etc.)'!$C$18&amp;'WMS en WFS'!B27&amp;'Werkblad (lijstjes etc.)'!$C$17</f>
        <v>https://geodata.nationaalgeoregister.nl/rws/richtlijnoverstromingsrisico2018/atom/v1_0/.xml</v>
      </c>
      <c r="C29" s="48"/>
      <c r="D29" s="50" t="str">
        <f>'Werkblad (lijstjes etc.)'!H7&amp;Algemeen!C16</f>
        <v>Download Service van Richtlijn Overstromingsrisico EU2018</v>
      </c>
      <c r="E29" s="50" t="e">
        <f>IF('WMS en WFS'!#REF!&lt;&gt;"",'WMS en WFS'!#REF!)</f>
        <v>#REF!</v>
      </c>
      <c r="F29" s="49" t="e">
        <f>IF('WMS en WFS'!B13&lt;&gt;"",'Werkblad (lijstjes etc.)'!C24&amp;Algemeen!C14&amp;'Werkblad (lijstjes etc.)'!C18&amp;Algemeen!C15&amp;'Werkblad (lijstjes etc.)'!C18&amp;'Werkblad (lijstjes etc.)'!D22&amp;'Werkblad (lijstjes etc.)'!C18&amp;'Werkblad (lijstjes etc.)'!C26&amp;'Werkblad (lijstjes etc.)'!C18&amp;'Werkblad (lijstjes etc.)'!E28&amp;'Werkblad (lijstjes etc.)'!C18&amp;'Werkblad (lijstjes etc.)'!M48)</f>
        <v>#VALUE!</v>
      </c>
      <c r="G29" s="65" t="str">
        <f>IF('WMS en WFS'!D13&lt;&gt;"",'WMS en WFS'!G13)</f>
        <v>ror-9d8e-4758-83fx-28b057f185g1</v>
      </c>
      <c r="H29" s="38"/>
      <c r="I29" s="38"/>
      <c r="J29" s="38"/>
      <c r="K29" s="38"/>
      <c r="L29" s="38"/>
      <c r="M29" s="38"/>
      <c r="N29" s="38"/>
      <c r="O29" s="38"/>
      <c r="P29" s="38"/>
      <c r="Q29" s="38"/>
      <c r="R29" s="38"/>
      <c r="S29" s="38"/>
      <c r="T29" s="38"/>
      <c r="U29" s="38"/>
      <c r="V29" s="38"/>
      <c r="W29" s="38"/>
      <c r="X29" s="4"/>
      <c r="Y29" s="4"/>
      <c r="Z29" s="4"/>
      <c r="AA29" s="4"/>
      <c r="AB29" s="4"/>
      <c r="AC29" s="4"/>
      <c r="AD29" s="4"/>
    </row>
    <row r="30" spans="1:30" ht="15" x14ac:dyDescent="0.25">
      <c r="A30" s="38"/>
      <c r="B30" s="4"/>
      <c r="C30" s="38"/>
      <c r="D30" s="38"/>
      <c r="E30" s="38"/>
      <c r="F30" s="4"/>
      <c r="G30" s="4"/>
      <c r="H30" s="4"/>
      <c r="I30" s="4"/>
      <c r="J30" s="4"/>
      <c r="K30" s="4"/>
      <c r="L30" s="4"/>
      <c r="M30" s="4"/>
      <c r="N30" s="4"/>
      <c r="O30" s="4"/>
      <c r="P30" s="4"/>
      <c r="Q30" s="4"/>
      <c r="R30" s="4"/>
      <c r="S30" s="4"/>
      <c r="T30" s="4"/>
      <c r="U30" s="4"/>
      <c r="V30" s="4"/>
      <c r="W30" s="4"/>
      <c r="X30" s="4"/>
      <c r="Y30" s="4"/>
      <c r="Z30" s="4"/>
      <c r="AA30" s="4"/>
      <c r="AB30" s="4"/>
      <c r="AC30" s="4"/>
      <c r="AD30" s="4"/>
    </row>
    <row r="31" spans="1:30" ht="15" x14ac:dyDescent="0.25">
      <c r="A31" s="4"/>
      <c r="B31" s="53"/>
      <c r="C31" s="4"/>
      <c r="D31" s="4"/>
      <c r="E31" s="53"/>
      <c r="F31" s="4"/>
      <c r="G31" s="4"/>
      <c r="H31" s="4"/>
      <c r="I31" s="4"/>
      <c r="J31" s="4"/>
      <c r="K31" s="4"/>
      <c r="L31" s="4"/>
      <c r="M31" s="4"/>
      <c r="N31" s="4"/>
      <c r="O31" s="4"/>
      <c r="P31" s="4"/>
      <c r="Q31" s="4"/>
      <c r="R31" s="4"/>
      <c r="S31" s="4"/>
      <c r="T31" s="4"/>
      <c r="U31" s="4"/>
      <c r="V31" s="4"/>
      <c r="W31" s="4"/>
      <c r="X31" s="4"/>
      <c r="Y31" s="4"/>
      <c r="Z31" s="4"/>
      <c r="AA31" s="4"/>
      <c r="AB31" s="4"/>
      <c r="AC31" s="4"/>
      <c r="AD31" s="4"/>
    </row>
    <row r="32" spans="1:30" x14ac:dyDescent="0.2">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row>
    <row r="33" spans="1:30" x14ac:dyDescent="0.2">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row>
    <row r="34" spans="1:30" x14ac:dyDescent="0.2">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row>
    <row r="35" spans="1:30" x14ac:dyDescent="0.2">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row>
    <row r="36" spans="1:30" x14ac:dyDescent="0.2">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row>
    <row r="37" spans="1:30" x14ac:dyDescent="0.2">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row>
    <row r="38" spans="1:30" x14ac:dyDescent="0.2">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row>
    <row r="39" spans="1:30" x14ac:dyDescent="0.2">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row>
    <row r="40" spans="1:30"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row>
    <row r="41" spans="1:30"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row>
    <row r="42" spans="1:30"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row>
    <row r="43" spans="1:30"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row>
    <row r="44" spans="1:30"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row>
    <row r="45" spans="1:30"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row>
    <row r="46" spans="1:30"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row>
    <row r="47" spans="1:30"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row>
    <row r="48" spans="1:30"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row>
    <row r="49" spans="1:30"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row>
    <row r="50" spans="1:30" x14ac:dyDescent="0.2">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row>
    <row r="51" spans="1:30"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row>
    <row r="52" spans="1:30"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row>
    <row r="53" spans="1:30" x14ac:dyDescent="0.2">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row>
    <row r="54" spans="1:30" x14ac:dyDescent="0.2">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row>
    <row r="55" spans="1:30" x14ac:dyDescent="0.2">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row>
    <row r="56" spans="1:30" x14ac:dyDescent="0.2">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row>
    <row r="57" spans="1:30"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row>
    <row r="58" spans="1:30"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row>
    <row r="59" spans="1:30"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row>
    <row r="60" spans="1:30"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row>
    <row r="61" spans="1:30"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row>
    <row r="62" spans="1:30" x14ac:dyDescent="0.2">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row>
    <row r="63" spans="1:30" x14ac:dyDescent="0.2">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row>
    <row r="64" spans="1:30"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row>
    <row r="65" spans="1:30" x14ac:dyDescent="0.2">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row>
    <row r="66" spans="1:30" x14ac:dyDescent="0.2">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row>
    <row r="67" spans="1:30" x14ac:dyDescent="0.2">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row>
    <row r="68" spans="1:30" x14ac:dyDescent="0.2">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row>
    <row r="69" spans="1:30" x14ac:dyDescent="0.2">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row>
    <row r="70" spans="1:30" x14ac:dyDescent="0.2">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row>
    <row r="71" spans="1:30" x14ac:dyDescent="0.2">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row>
    <row r="72" spans="1:30" x14ac:dyDescent="0.2">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row>
    <row r="73" spans="1:30"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row>
    <row r="74" spans="1:30" x14ac:dyDescent="0.2">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row>
    <row r="75" spans="1:30" x14ac:dyDescent="0.2">
      <c r="A75" s="4"/>
      <c r="B75" s="4"/>
      <c r="C75" s="4"/>
      <c r="D75" s="4"/>
      <c r="E75" s="4"/>
      <c r="F75" s="4"/>
      <c r="G75" s="4"/>
      <c r="H75" s="4"/>
      <c r="I75" s="4"/>
      <c r="J75" s="4"/>
      <c r="K75" s="4"/>
      <c r="L75" s="4"/>
      <c r="M75" s="4"/>
      <c r="N75" s="4"/>
      <c r="O75" s="4"/>
      <c r="P75" s="4"/>
      <c r="Q75" s="4"/>
      <c r="R75" s="4"/>
    </row>
    <row r="76" spans="1:30" x14ac:dyDescent="0.2">
      <c r="A76" s="4"/>
      <c r="B76" s="4"/>
      <c r="C76" s="4"/>
      <c r="D76" s="4"/>
      <c r="E76" s="4"/>
      <c r="F76" s="4"/>
      <c r="G76" s="4"/>
      <c r="H76" s="4"/>
      <c r="I76" s="4"/>
      <c r="J76" s="4"/>
      <c r="K76" s="4"/>
      <c r="L76" s="4"/>
      <c r="M76" s="4"/>
      <c r="N76" s="4"/>
      <c r="O76" s="4"/>
      <c r="P76" s="4"/>
      <c r="Q76" s="4"/>
      <c r="R76" s="4"/>
    </row>
    <row r="77" spans="1:30" x14ac:dyDescent="0.2">
      <c r="A77" s="4"/>
      <c r="B77" s="4"/>
      <c r="C77" s="4"/>
      <c r="D77" s="4"/>
      <c r="E77" s="4"/>
      <c r="F77" s="4"/>
      <c r="G77" s="4"/>
      <c r="H77" s="4"/>
      <c r="I77" s="4"/>
      <c r="J77" s="4"/>
      <c r="K77" s="4"/>
      <c r="L77" s="4"/>
      <c r="M77" s="4"/>
      <c r="N77" s="4"/>
      <c r="O77" s="4"/>
      <c r="P77" s="4"/>
      <c r="Q77" s="4"/>
      <c r="R77" s="4"/>
    </row>
    <row r="78" spans="1:30" x14ac:dyDescent="0.2">
      <c r="A78" s="4"/>
      <c r="B78" s="4"/>
      <c r="C78" s="4"/>
      <c r="D78" s="4"/>
      <c r="E78" s="4"/>
      <c r="F78" s="4"/>
      <c r="G78" s="4"/>
      <c r="H78" s="4"/>
      <c r="I78" s="4"/>
      <c r="J78" s="4"/>
      <c r="K78" s="4"/>
      <c r="L78" s="4"/>
      <c r="M78" s="4"/>
      <c r="N78" s="4"/>
      <c r="O78" s="4"/>
      <c r="P78" s="4"/>
      <c r="Q78" s="4"/>
      <c r="R78" s="4"/>
    </row>
    <row r="79" spans="1:30" x14ac:dyDescent="0.2">
      <c r="A79" s="4"/>
      <c r="B79" s="4"/>
      <c r="C79" s="4"/>
      <c r="D79" s="4"/>
      <c r="E79" s="4"/>
      <c r="F79" s="4"/>
      <c r="G79" s="4"/>
      <c r="H79" s="4"/>
      <c r="I79" s="4"/>
      <c r="J79" s="4"/>
      <c r="K79" s="4"/>
      <c r="L79" s="4"/>
      <c r="M79" s="4"/>
      <c r="N79" s="4"/>
      <c r="O79" s="4"/>
      <c r="P79" s="4"/>
      <c r="Q79" s="4"/>
      <c r="R79" s="4"/>
    </row>
    <row r="80" spans="1:30" x14ac:dyDescent="0.2">
      <c r="A80" s="4"/>
      <c r="B80" s="4"/>
      <c r="C80" s="4"/>
      <c r="D80" s="4"/>
      <c r="E80" s="4"/>
      <c r="F80" s="4"/>
      <c r="G80" s="4"/>
      <c r="H80" s="4"/>
      <c r="I80" s="4"/>
      <c r="J80" s="4"/>
      <c r="K80" s="4"/>
      <c r="L80" s="4"/>
      <c r="M80" s="4"/>
      <c r="N80" s="4"/>
      <c r="O80" s="4"/>
      <c r="P80" s="4"/>
      <c r="Q80" s="4"/>
      <c r="R80" s="4"/>
    </row>
    <row r="81" spans="1:18" x14ac:dyDescent="0.2">
      <c r="A81" s="4"/>
      <c r="B81" s="4"/>
      <c r="C81" s="4"/>
      <c r="D81" s="4"/>
      <c r="E81" s="4"/>
      <c r="F81" s="4"/>
      <c r="G81" s="4"/>
      <c r="H81" s="4"/>
      <c r="I81" s="4"/>
      <c r="J81" s="4"/>
      <c r="K81" s="4"/>
      <c r="L81" s="4"/>
      <c r="M81" s="4"/>
      <c r="N81" s="4"/>
      <c r="O81" s="4"/>
      <c r="P81" s="4"/>
      <c r="Q81" s="4"/>
      <c r="R81" s="4"/>
    </row>
    <row r="82" spans="1:18" x14ac:dyDescent="0.2">
      <c r="A82" s="4"/>
      <c r="B82" s="4"/>
      <c r="C82" s="4"/>
      <c r="D82" s="4"/>
      <c r="E82" s="4"/>
      <c r="F82" s="4"/>
      <c r="G82" s="4"/>
      <c r="H82" s="4"/>
      <c r="I82" s="4"/>
      <c r="J82" s="4"/>
      <c r="K82" s="4"/>
      <c r="L82" s="4"/>
      <c r="M82" s="4"/>
      <c r="N82" s="4"/>
      <c r="O82" s="4"/>
      <c r="P82" s="4"/>
      <c r="Q82" s="4"/>
      <c r="R82" s="4"/>
    </row>
    <row r="83" spans="1:18" x14ac:dyDescent="0.2">
      <c r="A83" s="4"/>
      <c r="B83" s="4"/>
      <c r="C83" s="4"/>
      <c r="D83" s="4"/>
      <c r="E83" s="4"/>
      <c r="F83" s="4"/>
      <c r="G83" s="4"/>
      <c r="H83" s="4"/>
      <c r="I83" s="4"/>
      <c r="J83" s="4"/>
      <c r="K83" s="4"/>
      <c r="L83" s="4"/>
      <c r="M83" s="4"/>
      <c r="N83" s="4"/>
      <c r="O83" s="4"/>
      <c r="P83" s="4"/>
      <c r="Q83" s="4"/>
      <c r="R83" s="4"/>
    </row>
    <row r="84" spans="1:18" x14ac:dyDescent="0.2">
      <c r="A84" s="4"/>
      <c r="B84" s="4"/>
      <c r="C84" s="4"/>
      <c r="D84" s="4"/>
      <c r="E84" s="4"/>
      <c r="F84" s="4"/>
      <c r="G84" s="4"/>
      <c r="H84" s="4"/>
      <c r="I84" s="4"/>
      <c r="J84" s="4"/>
      <c r="K84" s="4"/>
      <c r="L84" s="4"/>
      <c r="M84" s="4"/>
      <c r="N84" s="4"/>
      <c r="O84" s="4"/>
      <c r="P84" s="4"/>
      <c r="Q84" s="4"/>
      <c r="R84" s="4"/>
    </row>
    <row r="85" spans="1:18" x14ac:dyDescent="0.2">
      <c r="A85" s="4"/>
      <c r="B85" s="4"/>
      <c r="C85" s="4"/>
      <c r="D85" s="4"/>
      <c r="E85" s="4"/>
      <c r="F85" s="4"/>
      <c r="G85" s="4"/>
      <c r="H85" s="4"/>
      <c r="I85" s="4"/>
      <c r="J85" s="4"/>
      <c r="K85" s="4"/>
      <c r="L85" s="4"/>
      <c r="M85" s="4"/>
      <c r="N85" s="4"/>
      <c r="O85" s="4"/>
      <c r="P85" s="4"/>
      <c r="Q85" s="4"/>
      <c r="R85" s="4"/>
    </row>
    <row r="86" spans="1:18" x14ac:dyDescent="0.2">
      <c r="A86" s="4"/>
      <c r="B86" s="4"/>
      <c r="C86" s="4"/>
      <c r="D86" s="4"/>
      <c r="E86" s="4"/>
      <c r="F86" s="4"/>
      <c r="G86" s="4"/>
      <c r="H86" s="4"/>
      <c r="I86" s="4"/>
      <c r="J86" s="4"/>
      <c r="K86" s="4"/>
      <c r="L86" s="4"/>
      <c r="M86" s="4"/>
      <c r="N86" s="4"/>
      <c r="O86" s="4"/>
      <c r="P86" s="4"/>
      <c r="Q86" s="4"/>
      <c r="R86" s="4"/>
    </row>
    <row r="87" spans="1:18" x14ac:dyDescent="0.2">
      <c r="A87" s="4"/>
      <c r="B87" s="4"/>
      <c r="C87" s="4"/>
      <c r="D87" s="4"/>
      <c r="E87" s="4"/>
      <c r="F87" s="4"/>
      <c r="G87" s="4"/>
      <c r="H87" s="4"/>
      <c r="I87" s="4"/>
      <c r="J87" s="4"/>
      <c r="K87" s="4"/>
      <c r="L87" s="4"/>
      <c r="M87" s="4"/>
      <c r="N87" s="4"/>
      <c r="O87" s="4"/>
      <c r="P87" s="4"/>
      <c r="Q87" s="4"/>
      <c r="R87" s="4"/>
    </row>
    <row r="88" spans="1:18" x14ac:dyDescent="0.2">
      <c r="A88" s="4"/>
      <c r="B88" s="4"/>
      <c r="C88" s="4"/>
      <c r="D88" s="4"/>
      <c r="E88" s="4"/>
      <c r="F88" s="4"/>
      <c r="G88" s="4"/>
      <c r="H88" s="4"/>
      <c r="I88" s="4"/>
      <c r="J88" s="4"/>
      <c r="K88" s="4"/>
      <c r="L88" s="4"/>
      <c r="M88" s="4"/>
      <c r="N88" s="4"/>
      <c r="O88" s="4"/>
      <c r="P88" s="4"/>
      <c r="Q88" s="4"/>
      <c r="R88" s="4"/>
    </row>
    <row r="1048559" spans="2:2" x14ac:dyDescent="0.2">
      <c r="B1048559" s="18"/>
    </row>
  </sheetData>
  <mergeCells count="5">
    <mergeCell ref="C27:D27"/>
    <mergeCell ref="C8:D8"/>
    <mergeCell ref="C4:D4"/>
    <mergeCell ref="C9:D9"/>
    <mergeCell ref="C26:D26"/>
  </mergeCells>
  <dataValidations count="1">
    <dataValidation allowBlank="1" showInputMessage="1" showErrorMessage="1" promptTitle="Toelichting" prompt="De titel wordt gebruikt als naamgeving van de lagen in de PDOK Viewer. Ook wordt de titel weergegeven in de capabilities van de WMS en WFS. _x000a_" sqref="C27 C9 G12:G21 G29 D29:E29 D12:E21" xr:uid="{E9511A8D-3217-429C-834E-CB577FB399C3}"/>
  </dataValidations>
  <hyperlinks>
    <hyperlink ref="C12" r:id="rId1" xr:uid="{C4177EDF-DA58-4D78-9D8C-BEEE91B90A28}"/>
    <hyperlink ref="C13" r:id="rId2" xr:uid="{9A8F98A1-D75B-4304-9B08-80A3FF9A56B4}"/>
    <hyperlink ref="C14" r:id="rId3" xr:uid="{258D7ABF-B4BD-4991-80A7-94E7BDA167BA}"/>
    <hyperlink ref="C15" r:id="rId4" xr:uid="{97B5941C-40F8-47BE-AD1F-6399BF6AF000}"/>
  </hyperlinks>
  <pageMargins left="0.7" right="0.7" top="0.75" bottom="0.75" header="0.3" footer="0.3"/>
  <pageSetup paperSize="9" orientation="portrait" verticalDpi="0" r:id="rId5"/>
  <extLst>
    <ext xmlns:x14="http://schemas.microsoft.com/office/spreadsheetml/2009/9/main" uri="{78C0D931-6437-407d-A8EE-F0AAD7539E65}">
      <x14:conditionalFormattings>
        <x14:conditionalFormatting xmlns:xm="http://schemas.microsoft.com/office/excel/2006/main">
          <x14:cfRule type="expression" priority="45" id="{8AB78A7B-7A95-4C61-BDDF-BF1CBFDCB90D}">
            <xm:f>Algemeen!$C$10&lt;&gt;"Ja"</xm:f>
            <x14:dxf>
              <font>
                <color theme="0" tint="-4.9989318521683403E-2"/>
              </font>
              <fill>
                <patternFill>
                  <bgColor theme="0" tint="-4.9989318521683403E-2"/>
                </patternFill>
              </fill>
              <border>
                <left/>
                <right/>
                <top/>
                <bottom/>
                <vertical/>
                <horizontal/>
              </border>
            </x14:dxf>
          </x14:cfRule>
          <xm:sqref>C11:G11</xm:sqref>
        </x14:conditionalFormatting>
        <x14:conditionalFormatting xmlns:xm="http://schemas.microsoft.com/office/excel/2006/main">
          <x14:cfRule type="expression" priority="23" id="{0ECD0B52-431D-4EBB-B2F1-439E851F91FF}">
            <xm:f>Algemeen!$C$10&lt;&gt;"Ja"</xm:f>
            <x14:dxf>
              <font>
                <color theme="0" tint="-4.9989318521683403E-2"/>
              </font>
              <fill>
                <patternFill>
                  <bgColor theme="0" tint="-4.9989318521683403E-2"/>
                </patternFill>
              </fill>
              <border>
                <left/>
                <right/>
                <top/>
                <bottom/>
                <vertical/>
                <horizontal/>
              </border>
            </x14:dxf>
          </x14:cfRule>
          <xm:sqref>D12:E21</xm:sqref>
        </x14:conditionalFormatting>
        <x14:conditionalFormatting xmlns:xm="http://schemas.microsoft.com/office/excel/2006/main">
          <x14:cfRule type="expression" priority="19" id="{540F2DE4-6ABC-4B5E-AF16-E9C83227A400}">
            <xm:f>Algemeen!$C$10&lt;&gt;"Ja"</xm:f>
            <x14:dxf>
              <font>
                <color theme="0" tint="-4.9989318521683403E-2"/>
              </font>
              <fill>
                <patternFill>
                  <bgColor theme="0" tint="-4.9989318521683403E-2"/>
                </patternFill>
              </fill>
              <border>
                <left/>
                <right/>
                <top/>
                <bottom/>
                <vertical/>
                <horizontal/>
              </border>
            </x14:dxf>
          </x14:cfRule>
          <xm:sqref>G28</xm:sqref>
        </x14:conditionalFormatting>
        <x14:conditionalFormatting xmlns:xm="http://schemas.microsoft.com/office/excel/2006/main">
          <x14:cfRule type="expression" priority="18" id="{FF3FC464-EC90-41C2-BD55-A4017EB1B7B8}">
            <xm:f>Algemeen!$C$10&lt;&gt;"Ja"</xm:f>
            <x14:dxf>
              <font>
                <color theme="0" tint="-4.9989318521683403E-2"/>
              </font>
              <fill>
                <patternFill>
                  <bgColor theme="0" tint="-4.9989318521683403E-2"/>
                </patternFill>
              </fill>
              <border>
                <left/>
                <right/>
                <top/>
                <bottom/>
                <vertical/>
                <horizontal/>
              </border>
            </x14:dxf>
          </x14:cfRule>
          <xm:sqref>D29</xm:sqref>
        </x14:conditionalFormatting>
        <x14:conditionalFormatting xmlns:xm="http://schemas.microsoft.com/office/excel/2006/main">
          <x14:cfRule type="expression" priority="17" id="{F34EEFE2-EAB5-4973-AD52-B855F3DC59EC}">
            <xm:f>Algemeen!$C$10&lt;&gt;"Ja"</xm:f>
            <x14:dxf>
              <font>
                <color theme="0" tint="-4.9989318521683403E-2"/>
              </font>
              <fill>
                <patternFill>
                  <bgColor theme="0" tint="-4.9989318521683403E-2"/>
                </patternFill>
              </fill>
              <border>
                <left/>
                <right/>
                <top/>
                <bottom/>
                <vertical/>
                <horizontal/>
              </border>
            </x14:dxf>
          </x14:cfRule>
          <xm:sqref>C28</xm:sqref>
        </x14:conditionalFormatting>
        <x14:conditionalFormatting xmlns:xm="http://schemas.microsoft.com/office/excel/2006/main">
          <x14:cfRule type="expression" priority="15" id="{AD235D08-822C-4F77-A58A-E0F81C577F4D}">
            <xm:f>Algemeen!$C$10&lt;&gt;"Ja"</xm:f>
            <x14:dxf>
              <font>
                <color theme="0" tint="-4.9989318521683403E-2"/>
              </font>
              <fill>
                <patternFill>
                  <bgColor theme="0" tint="-4.9989318521683403E-2"/>
                </patternFill>
              </fill>
              <border>
                <left/>
                <right/>
                <top/>
                <bottom/>
                <vertical/>
                <horizontal/>
              </border>
            </x14:dxf>
          </x14:cfRule>
          <xm:sqref>C28</xm:sqref>
        </x14:conditionalFormatting>
        <x14:conditionalFormatting xmlns:xm="http://schemas.microsoft.com/office/excel/2006/main">
          <x14:cfRule type="expression" priority="13" id="{245B1E55-0A41-437B-AB52-353D64616430}">
            <xm:f>Algemeen!$C$10&lt;&gt;"Ja"</xm:f>
            <x14:dxf>
              <font>
                <color theme="0" tint="-4.9989318521683403E-2"/>
              </font>
              <fill>
                <patternFill>
                  <bgColor theme="0" tint="-4.9989318521683403E-2"/>
                </patternFill>
              </fill>
              <border>
                <left/>
                <right/>
                <top/>
                <bottom/>
                <vertical/>
                <horizontal/>
              </border>
            </x14:dxf>
          </x14:cfRule>
          <xm:sqref>F28</xm:sqref>
        </x14:conditionalFormatting>
        <x14:conditionalFormatting xmlns:xm="http://schemas.microsoft.com/office/excel/2006/main">
          <x14:cfRule type="expression" priority="12" id="{AED29529-EDFE-40C9-B8B8-25D0ADA4C7DC}">
            <xm:f>Algemeen!$C$10&lt;&gt;"Ja"</xm:f>
            <x14:dxf>
              <font>
                <color theme="0" tint="-4.9989318521683403E-2"/>
              </font>
              <fill>
                <patternFill>
                  <bgColor theme="0" tint="-4.9989318521683403E-2"/>
                </patternFill>
              </fill>
              <border>
                <left/>
                <right/>
                <top/>
                <bottom/>
                <vertical/>
                <horizontal/>
              </border>
            </x14:dxf>
          </x14:cfRule>
          <xm:sqref>B8:B9</xm:sqref>
        </x14:conditionalFormatting>
        <x14:conditionalFormatting xmlns:xm="http://schemas.microsoft.com/office/excel/2006/main">
          <x14:cfRule type="expression" priority="9" id="{22CD3DB7-E525-455A-BEDC-B91381FD7917}">
            <xm:f>Algemeen!$C$10&lt;&gt;"Ja"</xm:f>
            <x14:dxf>
              <font>
                <color theme="0" tint="-4.9989318521683403E-2"/>
              </font>
              <fill>
                <patternFill>
                  <bgColor theme="0" tint="-4.9989318521683403E-2"/>
                </patternFill>
              </fill>
              <border>
                <left/>
                <right/>
                <top/>
                <bottom/>
                <vertical/>
                <horizontal/>
              </border>
            </x14:dxf>
          </x14:cfRule>
          <xm:sqref>E28</xm:sqref>
        </x14:conditionalFormatting>
        <x14:conditionalFormatting xmlns:xm="http://schemas.microsoft.com/office/excel/2006/main">
          <x14:cfRule type="expression" priority="10" id="{E9F30857-4FAC-4A75-8494-A8ED38909CB0}">
            <xm:f>Algemeen!$C$10&lt;&gt;"Ja"</xm:f>
            <x14:dxf>
              <font>
                <color theme="0" tint="-4.9989318521683403E-2"/>
              </font>
              <fill>
                <patternFill>
                  <bgColor theme="0" tint="-4.9989318521683403E-2"/>
                </patternFill>
              </fill>
              <border>
                <left/>
                <right/>
                <top/>
                <bottom/>
                <vertical/>
                <horizontal/>
              </border>
            </x14:dxf>
          </x14:cfRule>
          <xm:sqref>D28</xm:sqref>
        </x14:conditionalFormatting>
        <x14:conditionalFormatting xmlns:xm="http://schemas.microsoft.com/office/excel/2006/main">
          <x14:cfRule type="expression" priority="8" id="{5D694998-C71D-441B-8EFD-A7E0CF1C82E5}">
            <xm:f>Algemeen!$C$10&lt;&gt;"Ja"</xm:f>
            <x14:dxf>
              <font>
                <color theme="0" tint="-4.9989318521683403E-2"/>
              </font>
              <fill>
                <patternFill>
                  <bgColor theme="0" tint="-4.9989318521683403E-2"/>
                </patternFill>
              </fill>
              <border>
                <left/>
                <right/>
                <top/>
                <bottom/>
                <vertical/>
                <horizontal/>
              </border>
            </x14:dxf>
          </x14:cfRule>
          <xm:sqref>C9</xm:sqref>
        </x14:conditionalFormatting>
        <x14:conditionalFormatting xmlns:xm="http://schemas.microsoft.com/office/excel/2006/main">
          <x14:cfRule type="expression" priority="7" id="{BAF13606-2177-440A-9041-4635A906DD09}">
            <xm:f>Algemeen!$C$10&lt;&gt;"Ja"</xm:f>
            <x14:dxf>
              <font>
                <color theme="0" tint="-4.9989318521683403E-2"/>
              </font>
              <fill>
                <patternFill>
                  <bgColor theme="0" tint="-4.9989318521683403E-2"/>
                </patternFill>
              </fill>
              <border>
                <left/>
                <right/>
                <top/>
                <bottom/>
                <vertical/>
                <horizontal/>
              </border>
            </x14:dxf>
          </x14:cfRule>
          <xm:sqref>G12:G21</xm:sqref>
        </x14:conditionalFormatting>
        <x14:conditionalFormatting xmlns:xm="http://schemas.microsoft.com/office/excel/2006/main">
          <x14:cfRule type="expression" priority="6" id="{496710C8-6C49-438D-89EF-188609DB96BB}">
            <xm:f>Algemeen!$C$10&lt;&gt;"Ja"</xm:f>
            <x14:dxf>
              <font>
                <color theme="0" tint="-4.9989318521683403E-2"/>
              </font>
              <fill>
                <patternFill>
                  <bgColor theme="0" tint="-4.9989318521683403E-2"/>
                </patternFill>
              </fill>
              <border>
                <left/>
                <right/>
                <top/>
                <bottom/>
                <vertical/>
                <horizontal/>
              </border>
            </x14:dxf>
          </x14:cfRule>
          <xm:sqref>G29</xm:sqref>
        </x14:conditionalFormatting>
        <x14:conditionalFormatting xmlns:xm="http://schemas.microsoft.com/office/excel/2006/main">
          <x14:cfRule type="expression" priority="5" id="{CCC5D0D3-C659-4AB5-8F38-4C2BCA78E672}">
            <xm:f>Algemeen!$C$10&lt;&gt;"Ja"</xm:f>
            <x14:dxf>
              <font>
                <color theme="0" tint="-4.9989318521683403E-2"/>
              </font>
              <fill>
                <patternFill>
                  <bgColor theme="0" tint="-4.9989318521683403E-2"/>
                </patternFill>
              </fill>
              <border>
                <left/>
                <right/>
                <top/>
                <bottom/>
                <vertical/>
                <horizontal/>
              </border>
            </x14:dxf>
          </x14:cfRule>
          <xm:sqref>E29</xm:sqref>
        </x14:conditionalFormatting>
        <x14:conditionalFormatting xmlns:xm="http://schemas.microsoft.com/office/excel/2006/main">
          <x14:cfRule type="expression" priority="3" id="{1147768E-41C8-4339-9CA3-8EEFB497D291}">
            <xm:f>Algemeen!$C$10&lt;&gt;"Ja"</xm:f>
            <x14:dxf>
              <font>
                <color theme="0" tint="-4.9989318521683403E-2"/>
              </font>
              <fill>
                <patternFill>
                  <bgColor theme="0" tint="-4.9989318521683403E-2"/>
                </patternFill>
              </fill>
              <border>
                <left/>
                <right/>
                <top/>
                <bottom/>
                <vertical/>
                <horizontal/>
              </border>
            </x14:dxf>
          </x14:cfRule>
          <xm:sqref>B28</xm:sqref>
        </x14:conditionalFormatting>
        <x14:conditionalFormatting xmlns:xm="http://schemas.microsoft.com/office/excel/2006/main">
          <x14:cfRule type="expression" priority="4" id="{B256A37E-3C61-46AE-A6B3-E4D96D63F904}">
            <xm:f>Algemeen!$C$10&lt;&gt;"Ja"</xm:f>
            <x14:dxf>
              <font>
                <color theme="0" tint="-4.9989318521683403E-2"/>
              </font>
              <fill>
                <patternFill>
                  <bgColor theme="0" tint="-4.9989318521683403E-2"/>
                </patternFill>
              </fill>
              <border>
                <left/>
                <right/>
                <top/>
                <bottom/>
                <vertical/>
                <horizontal/>
              </border>
            </x14:dxf>
          </x14:cfRule>
          <xm:sqref>B11</xm:sqref>
        </x14:conditionalFormatting>
        <x14:conditionalFormatting xmlns:xm="http://schemas.microsoft.com/office/excel/2006/main">
          <x14:cfRule type="expression" priority="2" id="{503A5B7E-DAD9-4D0E-BDE5-32C668DAF233}">
            <xm:f>Algemeen!$C$10&lt;&gt;"Ja"</xm:f>
            <x14:dxf>
              <font>
                <color theme="0" tint="-4.9989318521683403E-2"/>
              </font>
              <fill>
                <patternFill>
                  <bgColor theme="0" tint="-4.9989318521683403E-2"/>
                </patternFill>
              </fill>
              <border>
                <left/>
                <right/>
                <top/>
                <bottom/>
                <vertical/>
                <horizontal/>
              </border>
            </x14:dxf>
          </x14:cfRule>
          <xm:sqref>B26:B27</xm:sqref>
        </x14:conditionalFormatting>
        <x14:conditionalFormatting xmlns:xm="http://schemas.microsoft.com/office/excel/2006/main">
          <x14:cfRule type="expression" priority="1" id="{3BF58371-BD13-4F8A-AFC8-49E9434676BF}">
            <xm:f>Algemeen!$C$10&lt;&gt;"Ja"</xm:f>
            <x14:dxf>
              <font>
                <color theme="0" tint="-4.9989318521683403E-2"/>
              </font>
              <fill>
                <patternFill>
                  <bgColor theme="0" tint="-4.9989318521683403E-2"/>
                </patternFill>
              </fill>
              <border>
                <left/>
                <right/>
                <top/>
                <bottom/>
                <vertical/>
                <horizontal/>
              </border>
            </x14:dxf>
          </x14:cfRule>
          <xm:sqref>C27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D5EB19E-358D-4EE7-9859-8F242C945068}">
          <x14:formula1>
            <xm:f>'Werkblad (lijstjes etc.)'!$E$31:$E$33</xm:f>
          </x14:formula1>
          <xm:sqref>C3</xm:sqref>
        </x14:dataValidation>
        <x14:dataValidation type="list" allowBlank="1" showInputMessage="1" showErrorMessage="1" xr:uid="{CBDAE38C-132C-4DD3-AC88-92197829C06F}">
          <x14:formula1>
            <xm:f>'Werkblad (lijstjes etc.)'!$H$17:$H$19</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F00DF-07A4-49F8-8A93-A29DF2F657D7}">
  <sheetPr codeName="Blad7"/>
  <dimension ref="A1:N62"/>
  <sheetViews>
    <sheetView workbookViewId="0">
      <selection activeCell="C3" sqref="C3"/>
    </sheetView>
  </sheetViews>
  <sheetFormatPr defaultColWidth="9.140625" defaultRowHeight="15" x14ac:dyDescent="0.25"/>
  <cols>
    <col min="1" max="1" width="7.5703125" style="8" customWidth="1"/>
    <col min="2" max="2" width="36.28515625" style="8" bestFit="1" customWidth="1"/>
    <col min="3" max="3" width="114.7109375" style="8" customWidth="1"/>
    <col min="4" max="4" width="27.5703125" style="8" customWidth="1"/>
    <col min="5" max="6" width="24" style="8" bestFit="1" customWidth="1"/>
    <col min="7" max="7" width="24.140625" style="8" customWidth="1"/>
    <col min="8" max="8" width="15.85546875" style="8" customWidth="1"/>
    <col min="9" max="9" width="19.42578125" style="8" bestFit="1" customWidth="1"/>
    <col min="10" max="17" width="9.140625" style="8"/>
    <col min="18" max="18" width="10.7109375" style="8" customWidth="1"/>
    <col min="19" max="16384" width="9.140625" style="8"/>
  </cols>
  <sheetData>
    <row r="1" spans="1:12" x14ac:dyDescent="0.25">
      <c r="A1" s="28"/>
      <c r="B1" s="28"/>
      <c r="C1" s="28"/>
      <c r="D1" s="1"/>
      <c r="E1" s="1"/>
      <c r="F1" s="1"/>
      <c r="G1" s="1"/>
      <c r="H1" s="1"/>
      <c r="I1" s="1"/>
    </row>
    <row r="2" spans="1:12" x14ac:dyDescent="0.25">
      <c r="A2" s="28"/>
      <c r="B2" s="29" t="s">
        <v>45</v>
      </c>
      <c r="C2" s="29" t="str">
        <f>Algemeen!C17</f>
        <v>Dit is de service die een aan de EU gerapporteerde versie van de Richtlijn Overstromingsricico dataset van Nederland, serveert. De versie is EU2018</v>
      </c>
      <c r="D2" s="1"/>
      <c r="E2" s="1"/>
      <c r="F2" s="1"/>
      <c r="G2" s="1"/>
      <c r="H2" s="1"/>
      <c r="I2" s="1"/>
    </row>
    <row r="3" spans="1:12" ht="31.5" customHeight="1" x14ac:dyDescent="0.25">
      <c r="A3" s="28"/>
      <c r="B3" s="29" t="s">
        <v>45</v>
      </c>
      <c r="C3" s="37" t="str">
        <f>Algemeen!C16</f>
        <v>Richtlijn Overstromingsrisico EU2018</v>
      </c>
      <c r="D3" s="1"/>
      <c r="E3" s="1"/>
      <c r="F3" s="1"/>
      <c r="G3" s="1"/>
      <c r="H3" s="1"/>
      <c r="I3" s="1"/>
    </row>
    <row r="4" spans="1:12" ht="54" customHeight="1" x14ac:dyDescent="0.25">
      <c r="A4" s="28"/>
      <c r="B4" s="29" t="s">
        <v>122</v>
      </c>
      <c r="C4" s="37"/>
      <c r="D4" s="1" t="s">
        <v>123</v>
      </c>
      <c r="E4" s="1"/>
      <c r="F4" s="1"/>
      <c r="G4" s="1"/>
      <c r="H4" s="1"/>
      <c r="I4" s="1"/>
    </row>
    <row r="5" spans="1:12" ht="72" customHeight="1" x14ac:dyDescent="0.25">
      <c r="A5" s="28"/>
      <c r="B5" s="29" t="s">
        <v>121</v>
      </c>
      <c r="C5" s="37"/>
      <c r="D5" s="1" t="s">
        <v>124</v>
      </c>
      <c r="E5" s="1"/>
      <c r="F5" s="1"/>
      <c r="G5" s="1"/>
      <c r="H5" s="1"/>
      <c r="I5" s="1"/>
      <c r="J5" s="14"/>
      <c r="K5" s="14"/>
      <c r="L5" s="14"/>
    </row>
    <row r="6" spans="1:12" ht="58.5" customHeight="1" x14ac:dyDescent="0.25">
      <c r="A6" s="28"/>
      <c r="B6" s="29" t="s">
        <v>125</v>
      </c>
      <c r="C6" s="54" t="s">
        <v>96</v>
      </c>
      <c r="D6" s="1"/>
      <c r="E6" s="1"/>
      <c r="F6" s="1"/>
      <c r="G6" s="1"/>
      <c r="H6" s="1"/>
      <c r="I6" s="1"/>
      <c r="J6" s="14"/>
      <c r="K6" s="14"/>
      <c r="L6" s="14"/>
    </row>
    <row r="7" spans="1:12" ht="54" customHeight="1" x14ac:dyDescent="0.25">
      <c r="A7" s="28"/>
      <c r="B7" s="29" t="s">
        <v>126</v>
      </c>
      <c r="C7" s="37"/>
      <c r="D7" s="1"/>
      <c r="E7" s="1"/>
      <c r="F7" s="1"/>
      <c r="G7" s="1"/>
      <c r="H7" s="1"/>
      <c r="I7" s="1"/>
    </row>
    <row r="8" spans="1:12" x14ac:dyDescent="0.25">
      <c r="A8" s="28"/>
      <c r="B8" s="28"/>
      <c r="C8" s="28"/>
      <c r="D8" s="1"/>
      <c r="E8" s="1"/>
      <c r="F8" s="1"/>
      <c r="G8" s="1"/>
      <c r="H8" s="1"/>
      <c r="I8" s="1"/>
      <c r="J8" s="14"/>
      <c r="K8" s="14"/>
      <c r="L8" s="14"/>
    </row>
    <row r="9" spans="1:12" x14ac:dyDescent="0.25">
      <c r="A9" s="28"/>
      <c r="B9" s="28"/>
      <c r="C9" s="28"/>
      <c r="D9" s="1"/>
      <c r="E9" s="1"/>
      <c r="F9" s="1"/>
      <c r="G9" s="1"/>
      <c r="H9" s="1"/>
      <c r="I9" s="1"/>
      <c r="J9" s="14"/>
      <c r="K9" s="14"/>
      <c r="L9" s="14"/>
    </row>
    <row r="10" spans="1:12" x14ac:dyDescent="0.25">
      <c r="A10" s="28"/>
      <c r="B10" s="28"/>
      <c r="C10" s="28"/>
      <c r="D10" s="1"/>
      <c r="E10" s="1"/>
      <c r="F10" s="1"/>
      <c r="G10" s="1"/>
      <c r="H10" s="1"/>
      <c r="I10" s="1"/>
      <c r="J10" s="14"/>
      <c r="K10" s="14"/>
      <c r="L10" s="14"/>
    </row>
    <row r="11" spans="1:12" x14ac:dyDescent="0.25">
      <c r="A11" s="28"/>
      <c r="B11" s="28"/>
      <c r="C11" s="28"/>
      <c r="D11" s="1"/>
      <c r="E11" s="1"/>
      <c r="F11" s="1"/>
      <c r="G11" s="1"/>
      <c r="H11" s="1"/>
      <c r="I11" s="1"/>
      <c r="J11" s="14"/>
      <c r="K11" s="14"/>
      <c r="L11" s="14"/>
    </row>
    <row r="12" spans="1:12" x14ac:dyDescent="0.25">
      <c r="A12" s="28"/>
      <c r="B12" s="28"/>
      <c r="C12" s="28"/>
      <c r="D12" s="1"/>
      <c r="E12" s="1"/>
      <c r="F12" s="1"/>
      <c r="G12" s="1"/>
      <c r="H12" s="1"/>
      <c r="I12" s="1"/>
      <c r="J12" s="14"/>
      <c r="K12" s="14"/>
      <c r="L12" s="14"/>
    </row>
    <row r="13" spans="1:12" x14ac:dyDescent="0.25">
      <c r="A13" s="28"/>
      <c r="B13" s="28"/>
      <c r="C13" s="28"/>
      <c r="D13" s="1"/>
      <c r="E13" s="1"/>
      <c r="F13" s="1"/>
      <c r="G13" s="1"/>
      <c r="H13" s="1"/>
      <c r="I13" s="1"/>
      <c r="J13" s="14"/>
      <c r="K13" s="14"/>
      <c r="L13" s="14"/>
    </row>
    <row r="14" spans="1:12" x14ac:dyDescent="0.25">
      <c r="A14" s="28"/>
      <c r="B14" s="28"/>
      <c r="C14" s="28"/>
      <c r="D14" s="1"/>
      <c r="E14" s="1"/>
      <c r="F14" s="1"/>
      <c r="G14" s="1"/>
      <c r="H14" s="1"/>
      <c r="I14" s="1"/>
      <c r="J14" s="14"/>
      <c r="K14" s="14"/>
      <c r="L14" s="14"/>
    </row>
    <row r="15" spans="1:12" x14ac:dyDescent="0.25">
      <c r="A15" s="28"/>
      <c r="B15" s="28"/>
      <c r="C15" s="28"/>
      <c r="D15" s="1"/>
      <c r="E15" s="1"/>
      <c r="F15" s="1"/>
      <c r="G15" s="1"/>
      <c r="H15" s="1"/>
      <c r="I15" s="1"/>
      <c r="J15" s="14"/>
      <c r="K15" s="14"/>
      <c r="L15" s="14"/>
    </row>
    <row r="16" spans="1:12" x14ac:dyDescent="0.25">
      <c r="A16" s="28"/>
      <c r="B16" s="28"/>
      <c r="C16" s="28"/>
      <c r="D16" s="1"/>
      <c r="E16" s="1"/>
      <c r="F16" s="1"/>
      <c r="G16" s="1"/>
      <c r="H16" s="1"/>
      <c r="I16" s="1"/>
      <c r="J16" s="14"/>
      <c r="K16" s="14"/>
      <c r="L16" s="14"/>
    </row>
    <row r="17" spans="1:14" x14ac:dyDescent="0.25">
      <c r="A17" s="28"/>
      <c r="B17" s="28"/>
      <c r="C17" s="28"/>
      <c r="D17" s="1"/>
      <c r="E17" s="1"/>
      <c r="F17" s="1"/>
      <c r="G17" s="1"/>
      <c r="H17" s="1"/>
      <c r="I17" s="1"/>
      <c r="J17" s="14"/>
      <c r="K17" s="14"/>
      <c r="L17" s="14"/>
    </row>
    <row r="18" spans="1:14" x14ac:dyDescent="0.25">
      <c r="A18" s="28"/>
      <c r="B18" s="28"/>
      <c r="C18" s="28"/>
      <c r="D18" s="1"/>
      <c r="E18" s="1"/>
      <c r="F18" s="1"/>
      <c r="G18" s="1"/>
      <c r="H18" s="1"/>
      <c r="I18" s="1"/>
      <c r="J18" s="14"/>
      <c r="K18" s="14"/>
      <c r="L18" s="14"/>
    </row>
    <row r="19" spans="1:14" x14ac:dyDescent="0.25">
      <c r="A19" s="28"/>
      <c r="B19" s="58" t="s">
        <v>46</v>
      </c>
      <c r="C19"/>
      <c r="D19" s="1"/>
      <c r="E19" s="1"/>
      <c r="F19" s="1"/>
      <c r="G19" s="1"/>
      <c r="H19" s="1"/>
      <c r="I19" s="1"/>
      <c r="J19" s="14"/>
      <c r="K19" s="14"/>
      <c r="L19" s="14"/>
    </row>
    <row r="20" spans="1:14" x14ac:dyDescent="0.25">
      <c r="A20" s="28"/>
      <c r="B20" s="58" t="s">
        <v>106</v>
      </c>
      <c r="C20" s="58" t="s">
        <v>107</v>
      </c>
      <c r="D20" s="1"/>
      <c r="E20" s="1"/>
      <c r="F20" s="1"/>
      <c r="G20" s="1"/>
      <c r="H20" s="1"/>
      <c r="I20" s="1"/>
      <c r="J20" s="14"/>
      <c r="K20" s="14"/>
      <c r="L20" s="14"/>
    </row>
    <row r="21" spans="1:14" x14ac:dyDescent="0.25">
      <c r="A21" s="28"/>
      <c r="B21" s="58" t="s">
        <v>106</v>
      </c>
      <c r="C21" s="58" t="s">
        <v>108</v>
      </c>
      <c r="D21" s="1"/>
      <c r="E21" s="1"/>
      <c r="F21" s="1"/>
      <c r="G21" s="1"/>
      <c r="H21" s="1"/>
      <c r="I21" s="1"/>
      <c r="J21" s="14"/>
      <c r="K21" s="14"/>
      <c r="L21" s="14"/>
    </row>
    <row r="22" spans="1:14" x14ac:dyDescent="0.25">
      <c r="A22" s="28"/>
      <c r="B22" s="58" t="s">
        <v>106</v>
      </c>
      <c r="C22" s="58" t="s">
        <v>109</v>
      </c>
      <c r="D22" s="1"/>
      <c r="E22" s="1"/>
      <c r="F22" s="1"/>
      <c r="G22" s="1"/>
      <c r="H22" s="1"/>
      <c r="I22" s="1"/>
      <c r="J22" s="14"/>
      <c r="K22" s="14"/>
      <c r="L22" s="14"/>
    </row>
    <row r="23" spans="1:14" x14ac:dyDescent="0.25">
      <c r="A23" s="28"/>
      <c r="B23" s="58"/>
      <c r="C23"/>
      <c r="D23" s="1"/>
      <c r="E23" s="1"/>
      <c r="F23" s="1"/>
      <c r="G23" s="1"/>
      <c r="H23" s="1"/>
      <c r="I23" s="1"/>
      <c r="J23" s="14"/>
      <c r="K23" s="14"/>
      <c r="L23" s="14"/>
    </row>
    <row r="24" spans="1:14" x14ac:dyDescent="0.25">
      <c r="A24" s="28"/>
      <c r="B24" s="58" t="s">
        <v>110</v>
      </c>
      <c r="C24"/>
      <c r="D24" s="35"/>
      <c r="E24" s="34"/>
      <c r="F24" s="1"/>
      <c r="G24" s="1"/>
      <c r="H24" s="1"/>
      <c r="I24" s="1"/>
      <c r="J24" s="14"/>
      <c r="K24" s="14"/>
      <c r="L24" s="14"/>
    </row>
    <row r="25" spans="1:14" x14ac:dyDescent="0.25">
      <c r="A25" s="28"/>
      <c r="B25" s="58" t="s">
        <v>106</v>
      </c>
      <c r="C25" s="58" t="s">
        <v>111</v>
      </c>
      <c r="D25" s="35"/>
      <c r="E25" s="34"/>
      <c r="F25" s="1"/>
      <c r="G25" s="1"/>
      <c r="H25" s="1"/>
      <c r="I25" s="1"/>
      <c r="K25" s="14"/>
      <c r="L25" s="14"/>
      <c r="M25" s="14"/>
      <c r="N25" s="14"/>
    </row>
    <row r="26" spans="1:14" ht="3.95" customHeight="1" x14ac:dyDescent="0.25">
      <c r="A26" s="28"/>
      <c r="B26" s="58" t="s">
        <v>106</v>
      </c>
      <c r="C26" s="58" t="s">
        <v>112</v>
      </c>
      <c r="D26" s="1"/>
      <c r="E26" s="1"/>
      <c r="F26" s="1"/>
      <c r="G26" s="1"/>
      <c r="H26" s="1"/>
      <c r="I26" s="1"/>
    </row>
    <row r="27" spans="1:14" x14ac:dyDescent="0.25">
      <c r="A27" s="28"/>
      <c r="B27" s="58" t="s">
        <v>106</v>
      </c>
      <c r="C27" s="58" t="s">
        <v>113</v>
      </c>
      <c r="D27" s="1"/>
      <c r="E27" s="1"/>
      <c r="F27" s="1"/>
      <c r="G27" s="1"/>
      <c r="H27" s="1"/>
      <c r="I27" s="1"/>
    </row>
    <row r="28" spans="1:14" x14ac:dyDescent="0.25">
      <c r="A28" s="28"/>
      <c r="B28" s="58"/>
      <c r="C28"/>
      <c r="D28" s="1"/>
      <c r="E28" s="1"/>
      <c r="F28" s="1"/>
      <c r="G28" s="1"/>
      <c r="H28" s="1"/>
      <c r="I28" s="1"/>
    </row>
    <row r="29" spans="1:14" x14ac:dyDescent="0.25">
      <c r="A29" s="28"/>
      <c r="B29" s="58" t="s">
        <v>114</v>
      </c>
      <c r="C29"/>
      <c r="D29" s="1"/>
      <c r="E29" s="1"/>
      <c r="F29" s="1"/>
      <c r="G29" s="1"/>
      <c r="H29" s="1"/>
      <c r="I29" s="1"/>
    </row>
    <row r="30" spans="1:14" x14ac:dyDescent="0.25">
      <c r="A30" s="28"/>
      <c r="B30" s="58" t="s">
        <v>106</v>
      </c>
      <c r="C30" s="58" t="s">
        <v>115</v>
      </c>
      <c r="D30" s="1"/>
      <c r="E30" s="1"/>
      <c r="F30" s="1"/>
      <c r="G30" s="1"/>
      <c r="H30" s="1"/>
      <c r="I30" s="1"/>
    </row>
    <row r="31" spans="1:14" x14ac:dyDescent="0.25">
      <c r="A31" s="28"/>
      <c r="B31" s="68" t="s">
        <v>106</v>
      </c>
      <c r="C31" s="68" t="s">
        <v>116</v>
      </c>
      <c r="D31" s="1"/>
      <c r="E31" s="1"/>
      <c r="F31" s="1"/>
      <c r="G31" s="1"/>
      <c r="H31" s="1"/>
      <c r="I31" s="1"/>
    </row>
    <row r="32" spans="1:14" x14ac:dyDescent="0.25">
      <c r="A32" s="28"/>
      <c r="B32" s="68" t="s">
        <v>106</v>
      </c>
      <c r="C32" s="68" t="s">
        <v>117</v>
      </c>
      <c r="D32" s="1"/>
      <c r="E32" s="1"/>
      <c r="F32" s="1"/>
      <c r="G32" s="1"/>
      <c r="H32" s="1"/>
      <c r="I32" s="1"/>
    </row>
    <row r="33" spans="1:9" x14ac:dyDescent="0.25">
      <c r="A33" s="28"/>
      <c r="B33" s="68"/>
      <c r="C33"/>
      <c r="D33" s="1"/>
      <c r="E33" s="1"/>
      <c r="F33" s="1"/>
      <c r="G33" s="1"/>
      <c r="H33" s="1"/>
      <c r="I33" s="1"/>
    </row>
    <row r="34" spans="1:9" x14ac:dyDescent="0.25">
      <c r="A34" s="28"/>
      <c r="B34" s="68" t="s">
        <v>118</v>
      </c>
      <c r="C34"/>
      <c r="D34" s="1"/>
      <c r="E34" s="1"/>
      <c r="F34" s="1"/>
      <c r="G34" s="1"/>
      <c r="H34" s="1"/>
      <c r="I34" s="1"/>
    </row>
    <row r="35" spans="1:9" x14ac:dyDescent="0.25">
      <c r="A35" s="28"/>
      <c r="B35" s="68" t="s">
        <v>106</v>
      </c>
      <c r="C35" s="68" t="s">
        <v>119</v>
      </c>
      <c r="D35" s="1"/>
      <c r="E35" s="1"/>
      <c r="F35" s="1"/>
      <c r="G35" s="1"/>
      <c r="H35" s="1"/>
      <c r="I35" s="1"/>
    </row>
    <row r="36" spans="1:9" x14ac:dyDescent="0.25">
      <c r="A36" s="28"/>
      <c r="B36" s="68" t="s">
        <v>106</v>
      </c>
      <c r="C36" s="68" t="s">
        <v>120</v>
      </c>
      <c r="D36" s="1"/>
      <c r="E36" s="1"/>
      <c r="F36" s="1"/>
      <c r="G36" s="1"/>
      <c r="H36" s="1"/>
      <c r="I36" s="1"/>
    </row>
    <row r="37" spans="1:9" x14ac:dyDescent="0.25">
      <c r="A37" s="28"/>
      <c r="B37" s="28"/>
      <c r="C37" s="28"/>
      <c r="D37" s="1"/>
      <c r="E37" s="1"/>
      <c r="F37" s="1"/>
      <c r="G37" s="1"/>
      <c r="H37" s="1"/>
      <c r="I37" s="1"/>
    </row>
    <row r="38" spans="1:9" x14ac:dyDescent="0.25">
      <c r="A38" s="28"/>
      <c r="B38" s="28"/>
      <c r="C38" s="28"/>
      <c r="D38" s="1"/>
      <c r="E38" s="1"/>
      <c r="F38" s="1"/>
      <c r="G38" s="1"/>
      <c r="H38" s="1"/>
      <c r="I38" s="1"/>
    </row>
    <row r="39" spans="1:9" x14ac:dyDescent="0.25">
      <c r="A39" s="28"/>
      <c r="B39" s="28"/>
      <c r="C39" s="31"/>
      <c r="D39" s="1"/>
      <c r="E39" s="1"/>
      <c r="F39" s="1"/>
      <c r="G39" s="1"/>
      <c r="H39" s="1"/>
      <c r="I39" s="1"/>
    </row>
    <row r="40" spans="1:9" x14ac:dyDescent="0.25">
      <c r="A40" s="28"/>
      <c r="B40" s="28"/>
      <c r="C40" s="28"/>
      <c r="D40" s="1"/>
      <c r="E40" s="1"/>
      <c r="F40" s="1"/>
      <c r="G40" s="1"/>
      <c r="H40" s="1"/>
      <c r="I40" s="1"/>
    </row>
    <row r="41" spans="1:9" x14ac:dyDescent="0.25">
      <c r="A41" s="28"/>
      <c r="B41" s="28"/>
      <c r="C41" s="28"/>
      <c r="D41" s="1"/>
      <c r="E41" s="1"/>
      <c r="F41" s="1"/>
      <c r="G41" s="1"/>
      <c r="H41" s="1"/>
      <c r="I41" s="1"/>
    </row>
    <row r="42" spans="1:9" x14ac:dyDescent="0.25">
      <c r="A42" s="28"/>
      <c r="B42" s="28"/>
      <c r="C42" s="1"/>
      <c r="D42" s="1"/>
      <c r="E42" s="1"/>
      <c r="F42" s="1"/>
      <c r="G42" s="1"/>
      <c r="H42" s="1"/>
      <c r="I42" s="1"/>
    </row>
    <row r="43" spans="1:9" x14ac:dyDescent="0.25">
      <c r="A43" s="1"/>
      <c r="B43" s="1"/>
      <c r="C43" s="1"/>
      <c r="D43" s="1"/>
      <c r="E43" s="1"/>
      <c r="F43" s="1"/>
      <c r="G43" s="1"/>
      <c r="H43" s="1"/>
      <c r="I43" s="1"/>
    </row>
    <row r="44" spans="1:9" x14ac:dyDescent="0.25">
      <c r="A44" s="1"/>
      <c r="B44" s="1"/>
      <c r="C44" s="1"/>
      <c r="D44" s="1"/>
      <c r="E44" s="1"/>
      <c r="F44" s="1"/>
      <c r="G44" s="1"/>
      <c r="H44" s="1"/>
      <c r="I44" s="1"/>
    </row>
    <row r="45" spans="1:9" x14ac:dyDescent="0.25">
      <c r="A45" s="1"/>
      <c r="B45" s="1"/>
      <c r="C45" s="1"/>
      <c r="D45" s="1"/>
      <c r="E45" s="1"/>
      <c r="F45" s="1"/>
      <c r="G45" s="1"/>
      <c r="H45" s="1"/>
      <c r="I45" s="1"/>
    </row>
    <row r="46" spans="1:9" x14ac:dyDescent="0.25">
      <c r="A46" s="1"/>
      <c r="B46" s="1"/>
      <c r="C46" s="1"/>
      <c r="D46" s="1"/>
      <c r="E46" s="1"/>
      <c r="F46" s="1"/>
      <c r="G46" s="1"/>
      <c r="H46" s="1"/>
      <c r="I46" s="1"/>
    </row>
    <row r="47" spans="1:9" x14ac:dyDescent="0.25">
      <c r="A47" s="1"/>
      <c r="B47" s="1"/>
      <c r="C47" s="1"/>
      <c r="D47" s="1"/>
      <c r="E47" s="1"/>
      <c r="F47" s="1"/>
      <c r="G47" s="1"/>
      <c r="H47" s="1"/>
      <c r="I47" s="1"/>
    </row>
    <row r="48" spans="1:9" x14ac:dyDescent="0.25">
      <c r="A48" s="1"/>
      <c r="B48" s="1"/>
      <c r="C48" s="1"/>
      <c r="D48" s="1"/>
      <c r="E48" s="1"/>
      <c r="F48" s="1"/>
      <c r="G48" s="1"/>
      <c r="H48" s="1"/>
      <c r="I48" s="1"/>
    </row>
    <row r="49" spans="1:9" x14ac:dyDescent="0.25">
      <c r="A49" s="1"/>
      <c r="B49" s="1"/>
      <c r="C49" s="1"/>
      <c r="D49" s="1"/>
      <c r="E49" s="1"/>
      <c r="F49" s="1"/>
      <c r="G49" s="1"/>
      <c r="H49" s="1"/>
      <c r="I49" s="1"/>
    </row>
    <row r="50" spans="1:9" x14ac:dyDescent="0.25">
      <c r="A50" s="1"/>
      <c r="B50" s="1"/>
      <c r="C50" s="1"/>
      <c r="D50" s="1"/>
      <c r="E50" s="1"/>
      <c r="F50" s="1"/>
      <c r="G50" s="1"/>
      <c r="H50" s="1"/>
      <c r="I50" s="1"/>
    </row>
    <row r="51" spans="1:9" x14ac:dyDescent="0.25">
      <c r="A51" s="1"/>
      <c r="B51" s="1"/>
      <c r="C51" s="1"/>
      <c r="D51" s="1"/>
      <c r="E51" s="1"/>
      <c r="F51" s="1"/>
      <c r="G51" s="1"/>
      <c r="H51" s="1"/>
      <c r="I51" s="1"/>
    </row>
    <row r="52" spans="1:9" x14ac:dyDescent="0.25">
      <c r="A52" s="1"/>
      <c r="B52" s="1"/>
      <c r="C52" s="1"/>
      <c r="D52" s="1"/>
      <c r="E52" s="1"/>
      <c r="F52" s="1"/>
      <c r="G52" s="1"/>
      <c r="H52" s="1"/>
      <c r="I52" s="1"/>
    </row>
    <row r="53" spans="1:9" x14ac:dyDescent="0.25">
      <c r="A53" s="1"/>
      <c r="B53" s="1"/>
      <c r="C53" s="1"/>
      <c r="D53" s="1"/>
      <c r="E53" s="1"/>
      <c r="F53" s="1"/>
      <c r="G53" s="1"/>
      <c r="H53" s="1"/>
      <c r="I53" s="1"/>
    </row>
    <row r="54" spans="1:9" x14ac:dyDescent="0.25">
      <c r="A54" s="1"/>
      <c r="B54" s="1"/>
      <c r="C54" s="1"/>
      <c r="D54" s="1"/>
      <c r="E54" s="1"/>
      <c r="F54" s="1"/>
      <c r="G54" s="1"/>
      <c r="H54" s="1"/>
      <c r="I54" s="1"/>
    </row>
    <row r="55" spans="1:9" x14ac:dyDescent="0.25">
      <c r="A55" s="1"/>
      <c r="B55" s="1"/>
      <c r="C55" s="1"/>
      <c r="D55" s="1"/>
      <c r="E55" s="1"/>
      <c r="F55" s="1"/>
      <c r="G55" s="1"/>
      <c r="H55" s="1"/>
      <c r="I55" s="1"/>
    </row>
    <row r="56" spans="1:9" x14ac:dyDescent="0.25">
      <c r="A56" s="1"/>
      <c r="B56" s="1"/>
      <c r="C56" s="1"/>
      <c r="D56" s="1"/>
      <c r="E56" s="1"/>
      <c r="F56" s="1"/>
      <c r="G56" s="1"/>
      <c r="H56" s="1"/>
      <c r="I56" s="1"/>
    </row>
    <row r="57" spans="1:9" x14ac:dyDescent="0.25">
      <c r="A57" s="1"/>
      <c r="B57" s="1"/>
      <c r="C57" s="1"/>
      <c r="D57" s="1"/>
      <c r="E57" s="1"/>
      <c r="F57" s="1"/>
      <c r="G57" s="1"/>
      <c r="H57" s="1"/>
      <c r="I57" s="1"/>
    </row>
    <row r="58" spans="1:9" x14ac:dyDescent="0.25">
      <c r="A58" s="1"/>
      <c r="B58" s="1"/>
      <c r="C58" s="1"/>
      <c r="D58" s="1"/>
      <c r="E58" s="1"/>
      <c r="F58" s="1"/>
      <c r="G58" s="1"/>
      <c r="H58" s="1"/>
      <c r="I58" s="1"/>
    </row>
    <row r="59" spans="1:9" x14ac:dyDescent="0.25">
      <c r="A59" s="1"/>
      <c r="B59" s="1"/>
      <c r="C59" s="1"/>
      <c r="D59" s="1"/>
      <c r="E59" s="1"/>
      <c r="F59" s="1"/>
      <c r="G59" s="1"/>
      <c r="H59" s="1"/>
      <c r="I59" s="1"/>
    </row>
    <row r="60" spans="1:9" x14ac:dyDescent="0.25">
      <c r="A60" s="1"/>
      <c r="B60" s="1"/>
      <c r="C60" s="1"/>
      <c r="D60" s="1"/>
      <c r="E60" s="1"/>
      <c r="F60" s="1"/>
      <c r="G60" s="1"/>
      <c r="H60" s="1"/>
      <c r="I60" s="1"/>
    </row>
    <row r="61" spans="1:9" x14ac:dyDescent="0.25">
      <c r="A61" s="1"/>
      <c r="B61" s="1"/>
      <c r="C61" s="1"/>
      <c r="D61" s="1"/>
      <c r="E61" s="1"/>
      <c r="F61" s="1"/>
      <c r="G61" s="1"/>
      <c r="H61" s="1"/>
      <c r="I61" s="1"/>
    </row>
    <row r="62" spans="1:9" x14ac:dyDescent="0.25">
      <c r="A62" s="1"/>
      <c r="B62" s="1"/>
      <c r="C62" s="1"/>
      <c r="D62" s="1"/>
      <c r="E62" s="1"/>
      <c r="F62" s="1"/>
      <c r="G62" s="1"/>
      <c r="H62" s="1"/>
      <c r="I62" s="1"/>
    </row>
  </sheetData>
  <conditionalFormatting sqref="C6:C7">
    <cfRule type="expression" dxfId="0" priority="2">
      <formula>$C$2="Nee"</formula>
    </cfRule>
  </conditionalFormatting>
  <conditionalFormatting sqref="C6:C7">
    <cfRule type="expression" priority="1">
      <formula>IF(OF,$C$2="Nee")</formula>
    </cfRule>
  </conditionalFormatting>
  <dataValidations count="1">
    <dataValidation allowBlank="1" showInputMessage="1" showErrorMessage="1" promptTitle="Toelichting" prompt="Deze URL wordt na implementatie door PDOK ingevuld t.b.v. testen door aanbieders." sqref="C6:C7" xr:uid="{07108EAD-EB2C-4F70-AF3C-2E11246809D0}"/>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2EEB0-5BC3-474E-BCD6-38FCB83DFC81}">
  <dimension ref="A1:AS52"/>
  <sheetViews>
    <sheetView workbookViewId="0">
      <selection activeCell="E24" sqref="E24"/>
    </sheetView>
  </sheetViews>
  <sheetFormatPr defaultRowHeight="15" x14ac:dyDescent="0.25"/>
  <cols>
    <col min="4" max="4" width="35.5703125" customWidth="1"/>
    <col min="13" max="13" width="15" customWidth="1"/>
  </cols>
  <sheetData>
    <row r="1" spans="1:45"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56"/>
      <c r="AM1" s="56"/>
      <c r="AN1" s="56"/>
      <c r="AO1" s="56"/>
      <c r="AP1" s="56"/>
      <c r="AQ1" s="56"/>
      <c r="AR1" s="56"/>
      <c r="AS1" s="56"/>
    </row>
    <row r="2" spans="1:45"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56"/>
      <c r="AK2" s="56"/>
      <c r="AL2" s="56"/>
      <c r="AM2" s="56"/>
      <c r="AN2" s="56"/>
      <c r="AO2" s="56"/>
      <c r="AP2" s="56"/>
      <c r="AQ2" s="56"/>
      <c r="AR2" s="56"/>
      <c r="AS2" s="56"/>
    </row>
    <row r="3" spans="1:45"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row>
    <row r="4" spans="1:45" x14ac:dyDescent="0.25">
      <c r="A4" s="1"/>
      <c r="B4" s="61" t="s">
        <v>83</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45" x14ac:dyDescent="0.25">
      <c r="A5" s="1"/>
      <c r="B5" s="2" t="s">
        <v>89</v>
      </c>
      <c r="C5" s="64"/>
      <c r="D5" s="2" t="str">
        <f>'Werkblad (lijstjes etc.)'!$C$35&amp;Algemeen!$C$15&amp;'Werkblad (lijstjes etc.)'!$C$35</f>
        <v>"richtlijnoverstromingsrisico2018"</v>
      </c>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45" x14ac:dyDescent="0.25">
      <c r="A6" s="1"/>
      <c r="B6" s="2" t="s">
        <v>90</v>
      </c>
      <c r="C6" s="64"/>
      <c r="D6" s="54" t="s">
        <v>91</v>
      </c>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45" x14ac:dyDescent="0.25">
      <c r="A7" s="1"/>
      <c r="B7" s="2" t="s">
        <v>92</v>
      </c>
      <c r="C7" s="64"/>
      <c r="D7" s="2" t="s">
        <v>93</v>
      </c>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45" x14ac:dyDescent="0.25">
      <c r="A8" s="1"/>
      <c r="B8" s="59" t="s">
        <v>84</v>
      </c>
      <c r="C8" s="59"/>
      <c r="D8" s="60"/>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45" x14ac:dyDescent="0.25">
      <c r="A9" s="1"/>
      <c r="B9" s="61" t="s">
        <v>85</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45" x14ac:dyDescent="0.25">
      <c r="A10" s="1"/>
      <c r="B10" s="62" t="s">
        <v>94</v>
      </c>
      <c r="C10" s="63"/>
      <c r="D10" s="81" t="s">
        <v>134</v>
      </c>
      <c r="E10" s="78"/>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row>
    <row r="11" spans="1:45" x14ac:dyDescent="0.25">
      <c r="A11" s="1"/>
      <c r="B11" s="64" t="s">
        <v>95</v>
      </c>
      <c r="C11" s="63"/>
      <c r="D11" s="82" t="s">
        <v>133</v>
      </c>
      <c r="E11" s="80"/>
      <c r="F11" s="80"/>
      <c r="G11" s="80"/>
      <c r="H11" s="80"/>
      <c r="I11" s="80"/>
      <c r="J11" s="80"/>
      <c r="K11" s="80"/>
      <c r="L11" s="80"/>
      <c r="M11" s="80"/>
      <c r="N11" s="1"/>
      <c r="O11" s="1"/>
      <c r="P11" s="1"/>
      <c r="Q11" s="1"/>
      <c r="R11" s="1"/>
      <c r="S11" s="1"/>
      <c r="T11" s="1"/>
      <c r="U11" s="1"/>
      <c r="V11" s="1"/>
      <c r="W11" s="1"/>
      <c r="X11" s="1"/>
      <c r="Y11" s="1"/>
      <c r="Z11" s="1"/>
      <c r="AA11" s="1"/>
      <c r="AB11" s="1"/>
      <c r="AC11" s="1"/>
      <c r="AD11" s="1"/>
      <c r="AE11" s="1"/>
      <c r="AF11" s="1"/>
      <c r="AG11" s="1"/>
      <c r="AH11" s="1"/>
      <c r="AI11" s="1"/>
    </row>
    <row r="12" spans="1:45" x14ac:dyDescent="0.25">
      <c r="A12" s="1"/>
      <c r="B12" s="61" t="s">
        <v>86</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row>
    <row r="13" spans="1:45" x14ac:dyDescent="0.25">
      <c r="A13" s="1"/>
      <c r="B13" s="61" t="s">
        <v>87</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45" x14ac:dyDescent="0.2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45" x14ac:dyDescent="0.25">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45" x14ac:dyDescent="0.2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3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x14ac:dyDescent="0.2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x14ac:dyDescent="0.2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sheetData>
  <mergeCells count="2">
    <mergeCell ref="D10:E10"/>
    <mergeCell ref="D11:M11"/>
  </mergeCells>
  <hyperlinks>
    <hyperlink ref="D11" r:id="rId1" xr:uid="{610A43F3-00F2-49CE-A40F-B2E922C892D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43DA5-1FB7-43FF-B28A-95BBBBC9A703}">
  <dimension ref="A3:D15"/>
  <sheetViews>
    <sheetView workbookViewId="0">
      <selection activeCell="B6" sqref="B6"/>
    </sheetView>
  </sheetViews>
  <sheetFormatPr defaultRowHeight="15" x14ac:dyDescent="0.25"/>
  <cols>
    <col min="3" max="3" width="42.28515625" bestFit="1" customWidth="1"/>
    <col min="4" max="4" width="28.85546875" customWidth="1"/>
  </cols>
  <sheetData>
    <row r="3" spans="1:4" x14ac:dyDescent="0.25">
      <c r="A3" t="s">
        <v>57</v>
      </c>
    </row>
    <row r="6" spans="1:4" x14ac:dyDescent="0.25">
      <c r="B6" s="45">
        <v>1</v>
      </c>
      <c r="C6" t="s">
        <v>58</v>
      </c>
    </row>
    <row r="7" spans="1:4" x14ac:dyDescent="0.25">
      <c r="B7" s="45">
        <v>2</v>
      </c>
      <c r="C7" t="s">
        <v>59</v>
      </c>
    </row>
    <row r="8" spans="1:4" x14ac:dyDescent="0.25">
      <c r="B8" s="45">
        <v>3</v>
      </c>
      <c r="C8" t="s">
        <v>60</v>
      </c>
      <c r="D8" t="s">
        <v>61</v>
      </c>
    </row>
    <row r="9" spans="1:4" x14ac:dyDescent="0.25">
      <c r="C9" t="s">
        <v>62</v>
      </c>
      <c r="D9" t="s">
        <v>61</v>
      </c>
    </row>
    <row r="10" spans="1:4" x14ac:dyDescent="0.25">
      <c r="C10" t="s">
        <v>63</v>
      </c>
      <c r="D10" t="s">
        <v>64</v>
      </c>
    </row>
    <row r="11" spans="1:4" x14ac:dyDescent="0.25">
      <c r="C11" t="s">
        <v>65</v>
      </c>
      <c r="D11" t="s">
        <v>61</v>
      </c>
    </row>
    <row r="15" spans="1:4" x14ac:dyDescent="0.25">
      <c r="B15" t="s">
        <v>77</v>
      </c>
      <c r="C15" t="s">
        <v>78</v>
      </c>
      <c r="D15"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Werkblad (lijstjes etc.)</vt:lpstr>
      <vt:lpstr>Algemeen</vt:lpstr>
      <vt:lpstr>WMS en WFS</vt:lpstr>
      <vt:lpstr>WMS - Styling</vt:lpstr>
      <vt:lpstr>Atomfeed</vt:lpstr>
      <vt:lpstr>PDOK Website</vt:lpstr>
      <vt:lpstr>Aanlevering</vt:lpstr>
      <vt:lpstr>Checklist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Hogeboom, Jeroen</dc:creator>
  <cp:lastModifiedBy>Herzo van der Wal</cp:lastModifiedBy>
  <dcterms:created xsi:type="dcterms:W3CDTF">2019-07-05T08:14:41Z</dcterms:created>
  <dcterms:modified xsi:type="dcterms:W3CDTF">2019-11-11T17:40:02Z</dcterms:modified>
</cp:coreProperties>
</file>